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charts/colors8.xml" ContentType="application/vnd.ms-office.chartcolorstyle+xml"/>
  <Override PartName="/xl/charts/style9.xml" ContentType="application/vnd.ms-office.chartstyle+xml"/>
  <Override PartName="/xl/charts/colors9.xml" ContentType="application/vnd.ms-office.chartcolorstyle+xml"/>
  <Override PartName="/xl/charts/style8.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style4.xml" ContentType="application/vnd.ms-office.chartstyle+xml"/>
  <Override PartName="/xl/charts/style2.xml" ContentType="application/vnd.ms-office.chartstyle+xml"/>
  <Override PartName="/xl/charts/colors1.xml" ContentType="application/vnd.ms-office.chartcolorstyle+xml"/>
  <Override PartName="/xl/charts/style1.xml" ContentType="application/vnd.ms-office.chartstyle+xml"/>
  <Override PartName="/xl/charts/colors4.xml" ContentType="application/vnd.ms-office.chartcolorstyle+xml"/>
  <Override PartName="/xl/charts/style6.xml" ContentType="application/vnd.ms-office.chartstyle+xml"/>
  <Override PartName="/xl/charts/style5.xml" ContentType="application/vnd.ms-office.chartstyle+xml"/>
  <Override PartName="/xl/charts/colors5.xml" ContentType="application/vnd.ms-office.chartcolorstyle+xml"/>
  <Override PartName="/xl/charts/colors6.xml" ContentType="application/vnd.ms-office.chartcolorstyle+xml"/>
  <Override PartName="/xl/charts/style7.xml" ContentType="application/vnd.ms-office.chartstyle+xml"/>
  <Override PartName="/xl/charts/colors7.xml" ContentType="application/vnd.ms-office.chartcolor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19126"/>
  <workbookPr defaultThemeVersion="124226"/>
  <bookViews>
    <workbookView xWindow="0" yWindow="0" windowWidth="28800" windowHeight="12210" tabRatio="839" activeTab="0"/>
  </bookViews>
  <sheets>
    <sheet name="Contents" sheetId="9" r:id="rId1"/>
    <sheet name="Charts Number of Drug OD Deaths" sheetId="12" r:id="rId2"/>
    <sheet name="Number Drug OD Deaths" sheetId="3" r:id="rId3"/>
    <sheet name="Rate Drug OD Deaths" sheetId="8" r:id="rId4"/>
    <sheet name="Number Drug OD, 15-24 Years" sheetId="7" r:id="rId5"/>
    <sheet name="Rate Drug OD, 15-24 Years" sheetId="10" r:id="rId6"/>
    <sheet name="Rate OD by Demographic" sheetId="11" r:id="rId7"/>
  </sheets>
  <definedNames/>
  <calcPr calcId="179017"/>
</workbook>
</file>

<file path=xl/sharedStrings.xml><?xml version="1.0" encoding="utf-8"?>
<sst xmlns="http://schemas.openxmlformats.org/spreadsheetml/2006/main" count="496" uniqueCount="110">
  <si>
    <t xml:space="preserve">  Female</t>
  </si>
  <si>
    <t xml:space="preserve">  Male</t>
  </si>
  <si>
    <t>All underlying causes of death*</t>
  </si>
  <si>
    <t xml:space="preserve">*Includes deaths with underlying causes of unintentional drug poisoning (X40–X44), suicide drug poisoning (X60–X64), homicide drug poisoning (X85), or drug poisoning of undetermined intent (Y10–Y14), as coded in the International Classification of Diseases, 10th Revision. </t>
  </si>
  <si>
    <t>Source: National Center on Health Statistics, CDC WONDER</t>
  </si>
  <si>
    <t>Total Overdose Deaths</t>
  </si>
  <si>
    <t>Cocaine AND Other Synthetic Narcotics</t>
  </si>
  <si>
    <t>Cocaine AND Any Opioid</t>
  </si>
  <si>
    <t>Cocaine WITHOUT Any Opioid</t>
  </si>
  <si>
    <t>Cocaine WITHOUT Other Synthetic Narcotics</t>
  </si>
  <si>
    <t xml:space="preserve">Female </t>
  </si>
  <si>
    <t>Male</t>
  </si>
  <si>
    <t>Heroin WITHOUT Other Synthetic Narcotics</t>
  </si>
  <si>
    <r>
      <t>Any Opioid</t>
    </r>
    <r>
      <rPr>
        <b/>
        <vertAlign val="superscript"/>
        <sz val="10"/>
        <color theme="0"/>
        <rFont val="Calibri"/>
        <family val="2"/>
        <scheme val="minor"/>
      </rPr>
      <t>1</t>
    </r>
  </si>
  <si>
    <r>
      <t>Prescription Opioids</t>
    </r>
    <r>
      <rPr>
        <b/>
        <vertAlign val="superscript"/>
        <sz val="10"/>
        <color theme="0"/>
        <rFont val="Calibri"/>
        <family val="2"/>
        <scheme val="minor"/>
      </rPr>
      <t>2</t>
    </r>
  </si>
  <si>
    <t>Prescription Opioids AND Other Synthetic Narcotics</t>
  </si>
  <si>
    <r>
      <t>Prescription Opioids WITHOUT Other Synthetic Narcotics</t>
    </r>
    <r>
      <rPr>
        <b/>
        <vertAlign val="superscript"/>
        <sz val="10"/>
        <color rgb="FF002060"/>
        <rFont val="Calibri"/>
        <family val="2"/>
        <scheme val="minor"/>
      </rPr>
      <t xml:space="preserve"> </t>
    </r>
  </si>
  <si>
    <t>Heroin AND Other Synthetic Narcotics</t>
  </si>
  <si>
    <t>Psychostimulants With Abuse Potential AND Any Opioid</t>
  </si>
  <si>
    <t>Psychostimulants With Abuse Potential AND Other Synthetic Narcotics</t>
  </si>
  <si>
    <t>Psychostimulants With Abuse Potential WITHOUT Other Synthetic Narcotics</t>
  </si>
  <si>
    <t>Psychostimulants With Abuse Potential WITHOUT Any Opioid</t>
  </si>
  <si>
    <t>Benzodiazepines AND Any Opioid</t>
  </si>
  <si>
    <t>Benzodiazepines AND Other Synthetic Narcotics</t>
  </si>
  <si>
    <t>Benzodiazepines WITHOUT Any Opioid</t>
  </si>
  <si>
    <t>Benzodiazepines WITHOUT Other Synthetic Narcotics</t>
  </si>
  <si>
    <t>Antidepressants AND Any Opioid</t>
  </si>
  <si>
    <t>Antidepressants AND Other Synthetic Narcotics</t>
  </si>
  <si>
    <t>Antidepressants WITHOUT Any Opioid</t>
  </si>
  <si>
    <t>Antidepressants WITHOUT Other Synthetic Narcotics</t>
  </si>
  <si>
    <r>
      <rPr>
        <vertAlign val="superscript"/>
        <sz val="11"/>
        <color indexed="56"/>
        <rFont val="Calibri"/>
        <family val="2"/>
      </rPr>
      <t xml:space="preserve">1 </t>
    </r>
    <r>
      <rPr>
        <sz val="11"/>
        <color indexed="56"/>
        <rFont val="Calibri"/>
        <family val="2"/>
      </rPr>
      <t>Any Opioid ICD-10 codes (T40.0-T40.4, T40.6)</t>
    </r>
  </si>
  <si>
    <r>
      <rPr>
        <vertAlign val="superscript"/>
        <sz val="11"/>
        <color indexed="56"/>
        <rFont val="Calibri"/>
        <family val="2"/>
      </rPr>
      <t>2</t>
    </r>
    <r>
      <rPr>
        <sz val="11"/>
        <color indexed="56"/>
        <rFont val="Calibri"/>
        <family val="2"/>
      </rPr>
      <t xml:space="preserve"> Prescription Opioids  ICD-10 codes (T40.2-T40.3)</t>
    </r>
  </si>
  <si>
    <r>
      <t>Psychostimulants With Abuse Potential (methamphetamine)</t>
    </r>
    <r>
      <rPr>
        <b/>
        <vertAlign val="superscript"/>
        <sz val="10"/>
        <color theme="0"/>
        <rFont val="Calibri"/>
        <family val="2"/>
        <scheme val="minor"/>
      </rPr>
      <t>6</t>
    </r>
  </si>
  <si>
    <r>
      <t>Benzodiazepines</t>
    </r>
    <r>
      <rPr>
        <b/>
        <vertAlign val="superscript"/>
        <sz val="10"/>
        <color theme="0"/>
        <rFont val="Calibri"/>
        <family val="2"/>
        <scheme val="minor"/>
      </rPr>
      <t>7</t>
    </r>
  </si>
  <si>
    <r>
      <rPr>
        <vertAlign val="superscript"/>
        <sz val="11"/>
        <color indexed="56"/>
        <rFont val="Calibri"/>
        <family val="2"/>
      </rPr>
      <t>4</t>
    </r>
    <r>
      <rPr>
        <sz val="11"/>
        <color indexed="56"/>
        <rFont val="Calibri"/>
        <family val="2"/>
      </rPr>
      <t>Heroin ICD-10 codes (T40.1)</t>
    </r>
  </si>
  <si>
    <r>
      <rPr>
        <vertAlign val="superscript"/>
        <sz val="11"/>
        <color indexed="56"/>
        <rFont val="Calibri"/>
        <family val="2"/>
      </rPr>
      <t>6</t>
    </r>
    <r>
      <rPr>
        <sz val="11"/>
        <color indexed="56"/>
        <rFont val="Calibri"/>
        <family val="2"/>
      </rPr>
      <t xml:space="preserve">Psychostimulants With Abuse Potential ICD-10 code (T43.6)  This category is dominated by methamphetamine related overdoses.  </t>
    </r>
  </si>
  <si>
    <r>
      <rPr>
        <vertAlign val="superscript"/>
        <sz val="11"/>
        <color rgb="FF002060"/>
        <rFont val="Calibri"/>
        <family val="2"/>
        <scheme val="minor"/>
      </rPr>
      <t>7</t>
    </r>
    <r>
      <rPr>
        <sz val="11"/>
        <color rgb="FF002060"/>
        <rFont val="Calibri"/>
        <family val="2"/>
        <scheme val="minor"/>
      </rPr>
      <t>Benzodiazepines  ICD-10 code(T42.4)</t>
    </r>
  </si>
  <si>
    <r>
      <t>Antidepressants</t>
    </r>
    <r>
      <rPr>
        <b/>
        <vertAlign val="superscript"/>
        <sz val="10"/>
        <color theme="0"/>
        <rFont val="Calibri"/>
        <family val="2"/>
        <scheme val="minor"/>
      </rPr>
      <t>8</t>
    </r>
  </si>
  <si>
    <r>
      <rPr>
        <vertAlign val="superscript"/>
        <sz val="11"/>
        <color rgb="FF002060"/>
        <rFont val="Calibri"/>
        <family val="2"/>
        <scheme val="minor"/>
      </rPr>
      <t>8</t>
    </r>
    <r>
      <rPr>
        <sz val="11"/>
        <color rgb="FF002060"/>
        <rFont val="Calibri"/>
        <family val="2"/>
        <scheme val="minor"/>
      </rPr>
      <t>Antidepressants ICD-10 code(T43.0-T43.2)</t>
    </r>
  </si>
  <si>
    <r>
      <t>Heroin</t>
    </r>
    <r>
      <rPr>
        <b/>
        <vertAlign val="superscript"/>
        <sz val="10"/>
        <color theme="0"/>
        <rFont val="Calibri"/>
        <family val="2"/>
      </rPr>
      <t>4</t>
    </r>
  </si>
  <si>
    <t xml:space="preserve">  Non-Metropoliton Areas (Rural)</t>
  </si>
  <si>
    <t xml:space="preserve">  White (Non-Hispanic)</t>
  </si>
  <si>
    <t xml:space="preserve">  Black (Non-Hispanic)</t>
  </si>
  <si>
    <t xml:space="preserve">  Hispanic</t>
  </si>
  <si>
    <r>
      <t>Other Synthetic Narcotics</t>
    </r>
    <r>
      <rPr>
        <b/>
        <vertAlign val="superscript"/>
        <sz val="10"/>
        <color theme="0"/>
        <rFont val="Calibri"/>
        <family val="2"/>
        <scheme val="minor"/>
      </rPr>
      <t>3</t>
    </r>
  </si>
  <si>
    <t xml:space="preserve">  Large Metropoliton Areas</t>
  </si>
  <si>
    <t xml:space="preserve">  Medium-Small Metropolitan Areas</t>
  </si>
  <si>
    <r>
      <rPr>
        <vertAlign val="superscript"/>
        <sz val="11"/>
        <color indexed="56"/>
        <rFont val="Calibri"/>
        <family val="2"/>
      </rPr>
      <t xml:space="preserve">1 </t>
    </r>
    <r>
      <rPr>
        <sz val="11"/>
        <color indexed="56"/>
        <rFont val="Calibri"/>
        <family val="2"/>
      </rPr>
      <t>Any Opioid ICD-10 codes: T40.0-T40.4, T40.6</t>
    </r>
  </si>
  <si>
    <r>
      <rPr>
        <vertAlign val="superscript"/>
        <sz val="11"/>
        <color indexed="56"/>
        <rFont val="Calibri"/>
        <family val="2"/>
      </rPr>
      <t>4</t>
    </r>
    <r>
      <rPr>
        <sz val="11"/>
        <color indexed="56"/>
        <rFont val="Calibri"/>
        <family val="2"/>
      </rPr>
      <t>Heroin ICD-10 codes: T40.1</t>
    </r>
  </si>
  <si>
    <r>
      <rPr>
        <vertAlign val="superscript"/>
        <sz val="11"/>
        <color indexed="56"/>
        <rFont val="Calibri"/>
        <family val="2"/>
      </rPr>
      <t>2</t>
    </r>
    <r>
      <rPr>
        <sz val="11"/>
        <color indexed="56"/>
        <rFont val="Calibri"/>
        <family val="2"/>
      </rPr>
      <t xml:space="preserve"> Prescription Opioids  ICD-10 codes: T40.2-T40.3</t>
    </r>
  </si>
  <si>
    <r>
      <rPr>
        <vertAlign val="superscript"/>
        <sz val="11"/>
        <color rgb="FF002060"/>
        <rFont val="Calibri"/>
        <family val="2"/>
        <scheme val="minor"/>
      </rPr>
      <t>3</t>
    </r>
    <r>
      <rPr>
        <sz val="11"/>
        <color rgb="FF002060"/>
        <rFont val="Calibri"/>
        <family val="2"/>
        <scheme val="minor"/>
      </rPr>
      <t>Other Synthetic Opioids (mainly fentanyl) ICD-10 Code: T40.4</t>
    </r>
  </si>
  <si>
    <t xml:space="preserve">  Total Overdose Deaths</t>
  </si>
  <si>
    <t>Rates are Age-Adjusted per 100,000 population</t>
  </si>
  <si>
    <t>Table of Contents</t>
  </si>
  <si>
    <t>All Ages</t>
  </si>
  <si>
    <t>Demographics</t>
  </si>
  <si>
    <t>Number Drug OD, 15-24 Years</t>
  </si>
  <si>
    <t>2007-2017 Fold Change</t>
  </si>
  <si>
    <t>-</t>
  </si>
  <si>
    <t>Fold Change 2007 to 2017</t>
  </si>
  <si>
    <t>Rate Drug OD, 15-24 Years</t>
  </si>
  <si>
    <t>Rate OD Deaths, by Demographic</t>
  </si>
  <si>
    <t>Rate of National Drug Overdose Deaths, by Demographic, Rates are Age-Adjusted per 100,000 population</t>
  </si>
  <si>
    <t>Charts</t>
  </si>
  <si>
    <t xml:space="preserve">      Female</t>
  </si>
  <si>
    <t xml:space="preserve">      Male</t>
  </si>
  <si>
    <t>Source: CDC WONDER, Multiple Cause of Death (Detailed Mortality)</t>
  </si>
  <si>
    <t xml:space="preserve"> Cocaine AND Any Opioid</t>
  </si>
  <si>
    <t xml:space="preserve"> Cocaine WITHOUT Any Opioid</t>
  </si>
  <si>
    <t xml:space="preserve"> Cocaine AND Other Synthetic Narcotics</t>
  </si>
  <si>
    <t xml:space="preserve"> Cocaine WITHOUT Other Synthetic Narcotics</t>
  </si>
  <si>
    <r>
      <t xml:space="preserve"> Any Opioid</t>
    </r>
    <r>
      <rPr>
        <b/>
        <vertAlign val="superscript"/>
        <sz val="10"/>
        <color theme="0"/>
        <rFont val="Calibri"/>
        <family val="2"/>
        <scheme val="minor"/>
      </rPr>
      <t>1</t>
    </r>
  </si>
  <si>
    <r>
      <t xml:space="preserve"> Prescription Opioids</t>
    </r>
    <r>
      <rPr>
        <b/>
        <vertAlign val="superscript"/>
        <sz val="10"/>
        <color theme="0"/>
        <rFont val="Calibri"/>
        <family val="2"/>
        <scheme val="minor"/>
      </rPr>
      <t>2</t>
    </r>
  </si>
  <si>
    <t xml:space="preserve"> Prescription Opioids AND Other Synthetic Narcotics</t>
  </si>
  <si>
    <r>
      <t xml:space="preserve"> Prescription Opioids WITHOUT Other Synthetic Narcotics</t>
    </r>
    <r>
      <rPr>
        <b/>
        <vertAlign val="superscript"/>
        <sz val="10"/>
        <color rgb="FF002060"/>
        <rFont val="Calibri"/>
        <family val="2"/>
        <scheme val="minor"/>
      </rPr>
      <t xml:space="preserve"> </t>
    </r>
  </si>
  <si>
    <r>
      <t xml:space="preserve"> Psychostimulants With Abuse Potential (methamphetamine)</t>
    </r>
    <r>
      <rPr>
        <b/>
        <vertAlign val="superscript"/>
        <sz val="10"/>
        <color theme="0"/>
        <rFont val="Calibri"/>
        <family val="2"/>
        <scheme val="minor"/>
      </rPr>
      <t>6</t>
    </r>
  </si>
  <si>
    <t xml:space="preserve"> Psychostimulants With Abuse Potential AND Any Opioid</t>
  </si>
  <si>
    <t xml:space="preserve"> Psychostimulants With Abuse Potential WITHOUT Any Opioid</t>
  </si>
  <si>
    <t xml:space="preserve"> Psychostimulants With Abuse Potential AND Other Synthetic Narcotics</t>
  </si>
  <si>
    <t xml:space="preserve"> Psychostimulants With Abuse Potential WITHOUT Other Synthetic Narcotics</t>
  </si>
  <si>
    <r>
      <t xml:space="preserve"> Benzodiazepines</t>
    </r>
    <r>
      <rPr>
        <b/>
        <vertAlign val="superscript"/>
        <sz val="10"/>
        <color theme="0"/>
        <rFont val="Calibri"/>
        <family val="2"/>
        <scheme val="minor"/>
      </rPr>
      <t>7</t>
    </r>
  </si>
  <si>
    <t xml:space="preserve"> Benzodiazepines AND Any Opioid</t>
  </si>
  <si>
    <t xml:space="preserve"> Benzodiazepines WITHOUT Any Opioid</t>
  </si>
  <si>
    <r>
      <rPr>
        <vertAlign val="superscript"/>
        <sz val="11"/>
        <color indexed="56"/>
        <rFont val="Calibri"/>
        <family val="2"/>
      </rPr>
      <t>3</t>
    </r>
    <r>
      <rPr>
        <sz val="11"/>
        <color indexed="56"/>
        <rFont val="Calibri"/>
        <family val="2"/>
      </rPr>
      <t xml:space="preserve">Other Synthetic Narcotics (other than methadone) ICD-10 code (T40.4)  This category is dominated by fentanyl related overdoses.  </t>
    </r>
  </si>
  <si>
    <r>
      <t xml:space="preserve"> Other Synthetic Narcotics (fentanyl)</t>
    </r>
    <r>
      <rPr>
        <b/>
        <vertAlign val="superscript"/>
        <sz val="10"/>
        <color theme="0"/>
        <rFont val="Calibri"/>
        <family val="2"/>
        <scheme val="minor"/>
      </rPr>
      <t>3</t>
    </r>
  </si>
  <si>
    <r>
      <rPr>
        <vertAlign val="superscript"/>
        <sz val="11"/>
        <color indexed="56"/>
        <rFont val="Calibri"/>
        <family val="2"/>
      </rPr>
      <t>5</t>
    </r>
    <r>
      <rPr>
        <sz val="11"/>
        <color indexed="56"/>
        <rFont val="Calibri"/>
        <family val="2"/>
      </rPr>
      <t>Cocaine ICD-10 codes (T40.5)</t>
    </r>
  </si>
  <si>
    <r>
      <t xml:space="preserve"> Cocaine</t>
    </r>
    <r>
      <rPr>
        <b/>
        <vertAlign val="superscript"/>
        <sz val="10"/>
        <color theme="0"/>
        <rFont val="Calibri"/>
        <family val="2"/>
        <scheme val="minor"/>
      </rPr>
      <t>5</t>
    </r>
  </si>
  <si>
    <r>
      <t>Other Synthetic Narcotics (fentanyl)</t>
    </r>
    <r>
      <rPr>
        <b/>
        <vertAlign val="superscript"/>
        <sz val="10"/>
        <color theme="0"/>
        <rFont val="Calibri"/>
        <family val="2"/>
        <scheme val="minor"/>
      </rPr>
      <t>3</t>
    </r>
  </si>
  <si>
    <r>
      <t>Cocaine</t>
    </r>
    <r>
      <rPr>
        <b/>
        <vertAlign val="superscript"/>
        <sz val="10"/>
        <color theme="0"/>
        <rFont val="Calibri"/>
        <family val="2"/>
        <scheme val="minor"/>
      </rPr>
      <t>5</t>
    </r>
  </si>
  <si>
    <r>
      <t>Heroin</t>
    </r>
    <r>
      <rPr>
        <b/>
        <vertAlign val="superscript"/>
        <sz val="10"/>
        <color theme="0"/>
        <rFont val="Calibri"/>
        <family val="2"/>
        <scheme val="minor"/>
      </rPr>
      <t>3</t>
    </r>
  </si>
  <si>
    <r>
      <t>Other Synthetic Narcotics (fentanyl)</t>
    </r>
    <r>
      <rPr>
        <b/>
        <vertAlign val="superscript"/>
        <sz val="10"/>
        <color theme="0"/>
        <rFont val="Calibri"/>
        <family val="2"/>
        <scheme val="minor"/>
      </rPr>
      <t>4</t>
    </r>
  </si>
  <si>
    <t>Rate of National Drug Overdose Deaths, by Demographic</t>
  </si>
  <si>
    <t>Ages 15-24 Years</t>
  </si>
  <si>
    <t>TABLES</t>
  </si>
  <si>
    <t>https://wonder.cdc.gov/mcd.html</t>
  </si>
  <si>
    <t>Number of National Drug Overdose Deaths Involving Select Prescription and Illicit Drugs</t>
  </si>
  <si>
    <t>Rate of National Overdose Deaths Involving Select Prescription and Illicit Drugs, Rates are Age-Adjusted per 100,000 population</t>
  </si>
  <si>
    <t>Number of National Drug Overdose Deaths Involving Select Prescription and Illicit Drugs, Ages 15-24 Years Old</t>
  </si>
  <si>
    <t>Rate of National Drug Overdose Deaths Involving Select Prescription and Illicit Drugs, Ages 15-24 Years Old</t>
  </si>
  <si>
    <t>Rate of National Drug Overdose Deaths Involving Select Prescription and Illicit Drugs</t>
  </si>
  <si>
    <t>Source: Centers for Disease Control and Prevention, National Center for Health Statistics. Multiple Cause of Death 1999-2017 on CDC WONDER Online Database, released December, 2018</t>
  </si>
  <si>
    <t>National Drug Overdose (OD) Deaths, 1999-2017</t>
  </si>
  <si>
    <t>Number Drug OD Deaths</t>
  </si>
  <si>
    <t>Charts Number Drug OD Deaths</t>
  </si>
  <si>
    <t>Rate Drug OD Deaths</t>
  </si>
  <si>
    <t>National Drug Overdose Deaths Involving  Select Prescription and Illicit Drugs</t>
  </si>
  <si>
    <t>For source data see "Number Drug OD Deaths".</t>
  </si>
  <si>
    <t>Years for which data are not provided include unreliable data</t>
  </si>
  <si>
    <t>Rate of National Drug Overdose Deaths Involving Select Prescription and Illicit Drugs, Ages 15-24 Years Old, Rates are per 100,000 population</t>
  </si>
  <si>
    <t xml:space="preserve">For information about this data go 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</si>
</sst>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0.0"/>
    <numFmt numFmtId="166" formatCode="0.0%"/>
  </numFmts>
  <fonts count="47">
    <font>
      <sz val="11"/>
      <color theme="1"/>
      <name val="Calibri"/>
      <family val="2"/>
      <scheme val="minor"/>
    </font>
    <font>
      <sz val="10"/>
      <name val="Arial"/>
      <family val="2"/>
    </font>
    <font>
      <sz val="11"/>
      <color indexed="56"/>
      <name val="Calibri"/>
      <family val="2"/>
    </font>
    <font>
      <vertAlign val="superscript"/>
      <sz val="11"/>
      <color indexed="56"/>
      <name val="Calibri"/>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1"/>
      <name val="Calibri"/>
      <family val="2"/>
      <scheme val="minor"/>
    </font>
    <font>
      <sz val="10"/>
      <color theme="0"/>
      <name val="Calibri"/>
      <family val="2"/>
      <scheme val="minor"/>
    </font>
    <font>
      <sz val="18"/>
      <color rgb="FF002060"/>
      <name val="Calibri"/>
      <family val="2"/>
      <scheme val="minor"/>
    </font>
    <font>
      <sz val="14"/>
      <color rgb="FF002060"/>
      <name val="Calibri"/>
      <family val="2"/>
      <scheme val="minor"/>
    </font>
    <font>
      <sz val="12"/>
      <color rgb="FF002060"/>
      <name val="Calibri"/>
      <family val="2"/>
      <scheme val="minor"/>
    </font>
    <font>
      <b/>
      <sz val="11"/>
      <color rgb="FF002060"/>
      <name val="Calibri"/>
      <family val="2"/>
      <scheme val="minor"/>
    </font>
    <font>
      <sz val="10"/>
      <color theme="0" tint="-0.4999699890613556"/>
      <name val="Calibri"/>
      <family val="2"/>
      <scheme val="minor"/>
    </font>
    <font>
      <b/>
      <sz val="10"/>
      <color theme="0"/>
      <name val="Calibri"/>
      <family val="2"/>
      <scheme val="minor"/>
    </font>
    <font>
      <b/>
      <sz val="10"/>
      <color rgb="FF002060"/>
      <name val="Calibri"/>
      <family val="2"/>
      <scheme val="minor"/>
    </font>
    <font>
      <sz val="11"/>
      <color rgb="FF002060"/>
      <name val="Calibri"/>
      <family val="2"/>
      <scheme val="minor"/>
    </font>
    <font>
      <sz val="10"/>
      <color theme="1" tint="0.49998000264167786"/>
      <name val="Calibri"/>
      <family val="2"/>
      <scheme val="minor"/>
    </font>
    <font>
      <b/>
      <vertAlign val="superscript"/>
      <sz val="10"/>
      <color rgb="FF002060"/>
      <name val="Calibri"/>
      <family val="2"/>
      <scheme val="minor"/>
    </font>
    <font>
      <b/>
      <vertAlign val="superscript"/>
      <sz val="10"/>
      <color theme="0"/>
      <name val="Calibri"/>
      <family val="2"/>
      <scheme val="minor"/>
    </font>
    <font>
      <vertAlign val="superscript"/>
      <sz val="11"/>
      <color rgb="FF002060"/>
      <name val="Calibri"/>
      <family val="2"/>
      <scheme val="minor"/>
    </font>
    <font>
      <b/>
      <vertAlign val="superscript"/>
      <sz val="10"/>
      <color theme="0"/>
      <name val="Calibri"/>
      <family val="2"/>
    </font>
    <font>
      <u val="single"/>
      <sz val="11"/>
      <color theme="10"/>
      <name val="Calibri"/>
      <family val="2"/>
      <scheme val="minor"/>
    </font>
    <font>
      <b/>
      <sz val="11"/>
      <name val="Calibri"/>
      <family val="2"/>
      <scheme val="minor"/>
    </font>
    <font>
      <b/>
      <sz val="14"/>
      <name val="Arial"/>
      <family val="2"/>
    </font>
    <font>
      <sz val="14"/>
      <color theme="1"/>
      <name val="Calibri"/>
      <family val="2"/>
      <scheme val="minor"/>
    </font>
    <font>
      <b/>
      <sz val="20"/>
      <name val="Calibri"/>
      <family val="2"/>
      <scheme val="minor"/>
    </font>
    <font>
      <b/>
      <sz val="18"/>
      <color rgb="FF002060"/>
      <name val="Calibri"/>
      <family val="2"/>
      <scheme val="minor"/>
    </font>
    <font>
      <b/>
      <sz val="20"/>
      <color theme="1"/>
      <name val="Calibri"/>
      <family val="2"/>
      <scheme val="minor"/>
    </font>
    <font>
      <sz val="11"/>
      <color rgb="FF000000"/>
      <name val="Calibri"/>
      <family val="2"/>
    </font>
    <font>
      <b/>
      <sz val="12"/>
      <color rgb="FF000000"/>
      <name val="Calibri"/>
      <family val="2"/>
    </font>
    <font>
      <sz val="9"/>
      <color rgb="FF000000"/>
      <name val="Calibri"/>
      <family val="2"/>
    </font>
    <font>
      <b/>
      <sz val="9"/>
      <color rgb="FF000000"/>
      <name val="Calibri"/>
      <family val="2"/>
    </font>
    <font>
      <sz val="9"/>
      <color rgb="FF000000"/>
      <name val="+mn-cs"/>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8" tint="-0.24997000396251678"/>
        <bgColor indexed="64"/>
      </patternFill>
    </fill>
    <fill>
      <patternFill patternType="solid">
        <fgColor rgb="FFFFFFFF"/>
        <bgColor indexed="64"/>
      </patternFill>
    </fill>
    <fill>
      <patternFill patternType="solid">
        <fgColor theme="0"/>
        <bgColor indexed="64"/>
      </patternFill>
    </fill>
    <fill>
      <patternFill patternType="solid">
        <fgColor rgb="FF002060"/>
        <bgColor indexed="64"/>
      </patternFill>
    </fill>
    <fill>
      <patternFill patternType="solid">
        <fgColor theme="2"/>
        <bgColor indexed="64"/>
      </patternFill>
    </fill>
  </fills>
  <borders count="9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color theme="0" tint="-0.04997999966144562"/>
      </left>
      <right style="thin">
        <color theme="0" tint="-0.04997999966144562"/>
      </right>
      <top style="thin">
        <color theme="0" tint="-0.04997999966144562"/>
      </top>
      <bottom style="thin">
        <color theme="0" tint="-0.04997999966144562"/>
      </bottom>
    </border>
    <border>
      <left style="thin">
        <color theme="0" tint="-0.04997999966144562"/>
      </left>
      <right style="thin">
        <color theme="0" tint="-0.04997999966144562"/>
      </right>
      <top style="thin">
        <color theme="0" tint="-0.04997999966144562"/>
      </top>
      <bottom/>
    </border>
    <border>
      <left style="thin">
        <color theme="0" tint="-0.04997999966144562"/>
      </left>
      <right/>
      <top style="thin">
        <color theme="0" tint="-0.04997999966144562"/>
      </top>
      <bottom style="thin">
        <color theme="0" tint="-0.04997999966144562"/>
      </bottom>
    </border>
    <border>
      <left/>
      <right style="thin">
        <color theme="0" tint="-0.04997999966144562"/>
      </right>
      <top/>
      <bottom/>
    </border>
    <border>
      <left/>
      <right style="thin">
        <color theme="0"/>
      </right>
      <top/>
      <bottom style="thin">
        <color theme="0" tint="-0.04997999966144562"/>
      </bottom>
    </border>
    <border>
      <left/>
      <right style="thin">
        <color theme="0"/>
      </right>
      <top style="thin">
        <color theme="0" tint="-0.04997999966144562"/>
      </top>
      <bottom/>
    </border>
    <border>
      <left style="thin">
        <color theme="0"/>
      </left>
      <right style="thin">
        <color theme="0"/>
      </right>
      <top style="thin">
        <color theme="0"/>
      </top>
      <bottom/>
    </border>
    <border>
      <left/>
      <right style="thin">
        <color theme="0"/>
      </right>
      <top style="thin">
        <color theme="0" tint="-0.149959996342659"/>
      </top>
      <bottom style="thin">
        <color theme="0" tint="-0.04997999966144562"/>
      </bottom>
    </border>
    <border>
      <left/>
      <right style="thin">
        <color theme="0"/>
      </right>
      <top style="thin">
        <color theme="0" tint="-0.04997999966144562"/>
      </top>
      <bottom style="thin">
        <color theme="0" tint="-0.04997999966144562"/>
      </bottom>
    </border>
    <border>
      <left style="thin">
        <color theme="0"/>
      </left>
      <right style="thin">
        <color theme="0"/>
      </right>
      <top style="thin">
        <color theme="0"/>
      </top>
      <bottom style="thin">
        <color theme="0"/>
      </bottom>
    </border>
    <border>
      <left/>
      <right style="thin">
        <color theme="0"/>
      </right>
      <top style="thin">
        <color theme="0" tint="-0.04997999966144562"/>
      </top>
      <bottom style="thin">
        <color theme="0" tint="-0.149959996342659"/>
      </bottom>
    </border>
    <border>
      <left style="thin">
        <color theme="0"/>
      </left>
      <right/>
      <top style="thin">
        <color theme="0"/>
      </top>
      <bottom style="thin">
        <color theme="0"/>
      </bottom>
    </border>
    <border>
      <left/>
      <right style="thin">
        <color theme="0"/>
      </right>
      <top/>
      <bottom/>
    </border>
    <border>
      <left/>
      <right style="thin">
        <color theme="0"/>
      </right>
      <top/>
      <bottom style="thin">
        <color theme="0" tint="-0.149959996342659"/>
      </bottom>
    </border>
    <border>
      <left/>
      <right/>
      <top style="thin">
        <color theme="0" tint="-0.149959996342659"/>
      </top>
      <bottom/>
    </border>
    <border>
      <left style="thin">
        <color theme="0"/>
      </left>
      <right style="thin">
        <color theme="0"/>
      </right>
      <top style="thin">
        <color theme="0" tint="-0.149959996342659"/>
      </top>
      <bottom/>
    </border>
    <border>
      <left style="thin">
        <color theme="0"/>
      </left>
      <right style="thin">
        <color theme="0"/>
      </right>
      <top/>
      <bottom/>
    </border>
    <border>
      <left/>
      <right/>
      <top/>
      <bottom style="thin">
        <color theme="0" tint="-0.149959996342659"/>
      </bottom>
    </border>
    <border>
      <left style="thin">
        <color theme="0"/>
      </left>
      <right style="thin">
        <color theme="0"/>
      </right>
      <top/>
      <bottom style="thin">
        <color theme="0" tint="-0.149959996342659"/>
      </bottom>
    </border>
    <border>
      <left style="thin">
        <color theme="0"/>
      </left>
      <right/>
      <top/>
      <bottom/>
    </border>
    <border>
      <left/>
      <right style="thin">
        <color theme="0" tint="-0.04997999966144562"/>
      </right>
      <top style="thin">
        <color theme="0" tint="-0.04997999966144562"/>
      </top>
      <bottom/>
    </border>
    <border>
      <left/>
      <right style="thin">
        <color theme="0" tint="-0.04997999966144562"/>
      </right>
      <top/>
      <bottom style="thin">
        <color theme="0" tint="-0.04997999966144562"/>
      </bottom>
    </border>
    <border>
      <left style="thin">
        <color theme="0"/>
      </left>
      <right style="thin">
        <color theme="0"/>
      </right>
      <top/>
      <bottom style="thin">
        <color theme="0"/>
      </bottom>
    </border>
    <border>
      <left style="thin">
        <color theme="0"/>
      </left>
      <right/>
      <top/>
      <bottom style="thin">
        <color theme="0"/>
      </bottom>
    </border>
    <border>
      <left style="thin">
        <color theme="0"/>
      </left>
      <right/>
      <top style="thin">
        <color theme="0"/>
      </top>
      <bottom/>
    </border>
    <border>
      <left style="thin">
        <color theme="0"/>
      </left>
      <right style="thin">
        <color theme="0"/>
      </right>
      <top style="thin">
        <color theme="0" tint="-0.149959996342659"/>
      </top>
      <bottom style="thin">
        <color theme="0"/>
      </bottom>
    </border>
    <border>
      <left style="thin">
        <color theme="0"/>
      </left>
      <right/>
      <top style="thin">
        <color theme="0" tint="-0.149959996342659"/>
      </top>
      <bottom style="thin">
        <color theme="0"/>
      </bottom>
    </border>
    <border>
      <left style="thin">
        <color theme="0"/>
      </left>
      <right/>
      <top style="thin">
        <color theme="0" tint="-0.149959996342659"/>
      </top>
      <bottom/>
    </border>
    <border>
      <left style="thin">
        <color theme="0"/>
      </left>
      <right/>
      <top/>
      <bottom style="thin">
        <color theme="0" tint="-0.149959996342659"/>
      </bottom>
    </border>
    <border>
      <left/>
      <right/>
      <top/>
      <bottom style="thin">
        <color theme="0" tint="-0.24993999302387238"/>
      </bottom>
    </border>
    <border>
      <left style="thin">
        <color theme="0"/>
      </left>
      <right style="thin">
        <color theme="0"/>
      </right>
      <top style="thin">
        <color theme="0"/>
      </top>
      <bottom style="thin">
        <color theme="0" tint="-0.149959996342659"/>
      </bottom>
    </border>
    <border>
      <left/>
      <right/>
      <top style="thin">
        <color theme="0"/>
      </top>
      <bottom style="thin">
        <color theme="0"/>
      </bottom>
    </border>
    <border>
      <left/>
      <right/>
      <top style="thin">
        <color theme="0"/>
      </top>
      <bottom/>
    </border>
    <border>
      <left/>
      <right/>
      <top style="thin">
        <color theme="0" tint="-0.04997999966144562"/>
      </top>
      <bottom style="thin">
        <color theme="0" tint="-0.149959996342659"/>
      </bottom>
    </border>
    <border>
      <left style="thin">
        <color theme="0" tint="-0.149959996342659"/>
      </left>
      <right style="thin">
        <color theme="0"/>
      </right>
      <top style="thin">
        <color theme="0"/>
      </top>
      <bottom style="thin">
        <color theme="0"/>
      </bottom>
    </border>
    <border>
      <left style="thin">
        <color theme="0" tint="-0.149959996342659"/>
      </left>
      <right style="thin">
        <color theme="0"/>
      </right>
      <top style="thin">
        <color theme="0"/>
      </top>
      <bottom/>
    </border>
    <border>
      <left style="thin">
        <color theme="0" tint="-0.149959996342659"/>
      </left>
      <right style="thin">
        <color theme="0"/>
      </right>
      <top style="thin">
        <color theme="0" tint="-0.149959996342659"/>
      </top>
      <bottom style="thin">
        <color theme="0"/>
      </bottom>
    </border>
    <border>
      <left style="thin">
        <color theme="0" tint="-0.149959996342659"/>
      </left>
      <right style="thin">
        <color theme="0"/>
      </right>
      <top style="thin">
        <color theme="0"/>
      </top>
      <bottom style="thin">
        <color theme="0" tint="-0.149959996342659"/>
      </bottom>
    </border>
    <border>
      <left style="thin">
        <color theme="0" tint="-0.149959996342659"/>
      </left>
      <right style="thin">
        <color theme="0"/>
      </right>
      <top/>
      <bottom style="thin">
        <color theme="0"/>
      </bottom>
    </border>
    <border>
      <left style="thin">
        <color theme="0" tint="-0.149959996342659"/>
      </left>
      <right style="thin">
        <color theme="0"/>
      </right>
      <top style="thin">
        <color theme="0"/>
      </top>
      <bottom style="thin">
        <color theme="0" tint="-0.24993999302387238"/>
      </bottom>
    </border>
    <border>
      <left style="thin">
        <color theme="0"/>
      </left>
      <right style="thin">
        <color theme="0"/>
      </right>
      <top style="thin">
        <color theme="0"/>
      </top>
      <bottom style="thin">
        <color theme="0" tint="-0.24993999302387238"/>
      </bottom>
    </border>
    <border>
      <left/>
      <right/>
      <top/>
      <bottom style="thin">
        <color theme="0" tint="-0.04997999966144562"/>
      </bottom>
    </border>
    <border>
      <left/>
      <right/>
      <top style="thin">
        <color theme="8" tint="-0.24993999302387238"/>
      </top>
      <bottom style="thin">
        <color theme="8" tint="-0.24993999302387238"/>
      </bottom>
    </border>
    <border>
      <left style="thin">
        <color theme="0" tint="-0.04997999966144562"/>
      </left>
      <right/>
      <top style="thin">
        <color theme="8" tint="-0.24993999302387238"/>
      </top>
      <bottom style="thin">
        <color theme="8" tint="-0.24993999302387238"/>
      </bottom>
    </border>
    <border>
      <left style="thin">
        <color theme="0" tint="-0.149959996342659"/>
      </left>
      <right style="thin">
        <color theme="0"/>
      </right>
      <top/>
      <bottom/>
    </border>
    <border>
      <left style="thin">
        <color theme="0" tint="-0.149959996342659"/>
      </left>
      <right style="thin">
        <color theme="0"/>
      </right>
      <top style="thin">
        <color theme="8" tint="-0.24993999302387238"/>
      </top>
      <bottom/>
    </border>
    <border>
      <left/>
      <right/>
      <top/>
      <bottom style="thin">
        <color theme="0"/>
      </bottom>
    </border>
    <border>
      <left style="thin">
        <color theme="0" tint="-0.04997999966144562"/>
      </left>
      <right/>
      <top/>
      <bottom/>
    </border>
    <border>
      <left/>
      <right style="thin">
        <color theme="0"/>
      </right>
      <top/>
      <bottom style="thin">
        <color theme="0"/>
      </bottom>
    </border>
    <border>
      <left/>
      <right style="thin">
        <color theme="0"/>
      </right>
      <top style="thin">
        <color theme="0"/>
      </top>
      <bottom/>
    </border>
    <border>
      <left style="thin">
        <color theme="0"/>
      </left>
      <right style="thin">
        <color theme="0"/>
      </right>
      <top style="thin">
        <color theme="0" tint="-0.14993000030517578"/>
      </top>
      <bottom style="thin">
        <color theme="0"/>
      </bottom>
    </border>
    <border>
      <left style="thin">
        <color theme="0"/>
      </left>
      <right style="thin">
        <color theme="0"/>
      </right>
      <top style="thin">
        <color theme="0"/>
      </top>
      <bottom style="thin">
        <color theme="0" tint="-0.14993000030517578"/>
      </bottom>
    </border>
    <border>
      <left/>
      <right/>
      <top style="thin">
        <color theme="0"/>
      </top>
      <bottom style="thin">
        <color theme="0" tint="-0.149959996342659"/>
      </bottom>
    </border>
    <border>
      <left/>
      <right/>
      <top style="thin">
        <color theme="8" tint="-0.24993999302387238"/>
      </top>
      <bottom style="thin">
        <color theme="0"/>
      </bottom>
    </border>
    <border>
      <left/>
      <right/>
      <top style="thin">
        <color theme="0" tint="-0.149959996342659"/>
      </top>
      <bottom style="thin">
        <color theme="0"/>
      </bottom>
    </border>
    <border>
      <left/>
      <right/>
      <top style="thin">
        <color theme="0"/>
      </top>
      <bottom style="thin">
        <color theme="0" tint="-0.24993999302387238"/>
      </bottom>
    </border>
    <border>
      <left/>
      <right/>
      <top style="thin">
        <color theme="8" tint="-0.24993999302387238"/>
      </top>
      <bottom/>
    </border>
    <border>
      <left/>
      <right/>
      <top style="thin">
        <color theme="0" tint="-0.04997999966144562"/>
      </top>
      <bottom style="thin">
        <color theme="0" tint="-0.04997999966144562"/>
      </bottom>
    </border>
    <border>
      <left style="thin">
        <color theme="0" tint="-0.149959996342659"/>
      </left>
      <right/>
      <top style="thin">
        <color theme="0" tint="-0.149959996342659"/>
      </top>
      <bottom style="thin">
        <color theme="0"/>
      </bottom>
    </border>
    <border>
      <left style="thin">
        <color theme="0" tint="-0.149959996342659"/>
      </left>
      <right/>
      <top style="thin">
        <color theme="0"/>
      </top>
      <bottom style="thin">
        <color theme="0"/>
      </bottom>
    </border>
    <border>
      <left style="thin">
        <color theme="0" tint="-0.149959996342659"/>
      </left>
      <right/>
      <top style="thin">
        <color theme="0"/>
      </top>
      <bottom style="thin">
        <color theme="0" tint="-0.149959996342659"/>
      </bottom>
    </border>
    <border>
      <left style="thin">
        <color theme="0" tint="-0.149959996342659"/>
      </left>
      <right/>
      <top/>
      <bottom style="thin">
        <color theme="8" tint="-0.24993999302387238"/>
      </bottom>
    </border>
    <border>
      <left style="thin">
        <color theme="0" tint="-0.149959996342659"/>
      </left>
      <right/>
      <top/>
      <bottom/>
    </border>
    <border>
      <left style="thin">
        <color theme="0" tint="-0.149959996342659"/>
      </left>
      <right/>
      <top style="thin">
        <color theme="0"/>
      </top>
      <bottom/>
    </border>
    <border>
      <left style="thin">
        <color theme="0" tint="-0.149959996342659"/>
      </left>
      <right/>
      <top/>
      <bottom style="thin">
        <color theme="0"/>
      </bottom>
    </border>
    <border>
      <left style="thin">
        <color theme="0" tint="-0.149959996342659"/>
      </left>
      <right/>
      <top style="thin">
        <color theme="0" tint="-0.14993000030517578"/>
      </top>
      <bottom style="thin">
        <color theme="0"/>
      </bottom>
    </border>
    <border>
      <left style="thin">
        <color theme="0" tint="-0.14993000030517578"/>
      </left>
      <right/>
      <top style="thin">
        <color theme="0" tint="-0.14993000030517578"/>
      </top>
      <bottom style="thin">
        <color theme="0"/>
      </bottom>
    </border>
    <border>
      <left style="thin">
        <color theme="0" tint="-0.14993000030517578"/>
      </left>
      <right/>
      <top style="thin">
        <color theme="0"/>
      </top>
      <bottom style="thin">
        <color theme="0"/>
      </bottom>
    </border>
    <border>
      <left style="thin">
        <color theme="0" tint="-0.14993000030517578"/>
      </left>
      <right/>
      <top style="thin">
        <color theme="0"/>
      </top>
      <bottom style="thin">
        <color theme="0" tint="-0.14993000030517578"/>
      </bottom>
    </border>
    <border>
      <left style="thin">
        <color theme="0"/>
      </left>
      <right style="thin">
        <color theme="0"/>
      </right>
      <top style="thin">
        <color theme="8" tint="-0.24993999302387238"/>
      </top>
      <bottom style="thin">
        <color theme="0"/>
      </bottom>
    </border>
    <border>
      <left/>
      <right style="thin">
        <color theme="8" tint="-0.24993999302387238"/>
      </right>
      <top/>
      <bottom/>
    </border>
    <border>
      <left/>
      <right style="thin">
        <color theme="8" tint="-0.24993999302387238"/>
      </right>
      <top style="thin">
        <color theme="8" tint="-0.24993999302387238"/>
      </top>
      <bottom/>
    </border>
    <border>
      <left/>
      <right style="thin">
        <color theme="0"/>
      </right>
      <top style="thin">
        <color theme="0"/>
      </top>
      <bottom style="thin">
        <color theme="0"/>
      </bottom>
    </border>
    <border>
      <left style="thin">
        <color theme="0"/>
      </left>
      <right style="thin"/>
      <top/>
      <bottom/>
    </border>
    <border>
      <left style="thin"/>
      <right style="thin">
        <color theme="0"/>
      </right>
      <top/>
      <bottom/>
    </border>
    <border>
      <left style="thin"/>
      <right style="thin">
        <color theme="0"/>
      </right>
      <top style="thin">
        <color theme="0"/>
      </top>
      <bottom style="thin"/>
    </border>
    <border>
      <left style="thin">
        <color theme="0"/>
      </left>
      <right style="thin"/>
      <top style="thin">
        <color theme="0"/>
      </top>
      <bottom style="thin"/>
    </border>
    <border>
      <left style="thin">
        <color theme="0"/>
      </left>
      <right style="thin"/>
      <top/>
      <bottom style="thin">
        <color theme="0"/>
      </bottom>
    </border>
    <border>
      <left style="thin"/>
      <right style="thin">
        <color theme="0"/>
      </right>
      <top/>
      <bottom style="thin">
        <color theme="0"/>
      </bottom>
    </border>
    <border>
      <left style="thin"/>
      <right style="thin">
        <color theme="0"/>
      </right>
      <top style="thin">
        <color theme="0"/>
      </top>
      <bottom style="thin">
        <color theme="0"/>
      </bottom>
    </border>
    <border>
      <left style="thin">
        <color theme="0"/>
      </left>
      <right style="thin"/>
      <top style="thin">
        <color theme="0"/>
      </top>
      <bottom style="thin">
        <color theme="0"/>
      </bottom>
    </border>
    <border>
      <left/>
      <right/>
      <top style="thin">
        <color theme="0" tint="-0.04997999966144562"/>
      </top>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5" fillId="26" borderId="0" applyNumberFormat="0" applyBorder="0" applyAlignment="0" applyProtection="0"/>
    <xf numFmtId="0" fontId="6" fillId="27" borderId="1" applyNumberFormat="0" applyAlignment="0" applyProtection="0"/>
    <xf numFmtId="0" fontId="7" fillId="28" borderId="2" applyNumberFormat="0" applyAlignment="0" applyProtection="0"/>
    <xf numFmtId="0" fontId="8" fillId="0" borderId="0" applyNumberFormat="0" applyFill="0" applyBorder="0" applyAlignment="0" applyProtection="0"/>
    <xf numFmtId="0" fontId="9" fillId="29"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30" borderId="1" applyNumberFormat="0" applyAlignment="0" applyProtection="0"/>
    <xf numFmtId="0" fontId="14" fillId="0" borderId="6" applyNumberFormat="0" applyFill="0" applyAlignment="0" applyProtection="0"/>
    <xf numFmtId="0" fontId="15" fillId="31" borderId="0" applyNumberFormat="0" applyBorder="0" applyAlignment="0" applyProtection="0"/>
    <xf numFmtId="0" fontId="0" fillId="32" borderId="7" applyNumberFormat="0" applyFont="0" applyAlignment="0" applyProtection="0"/>
    <xf numFmtId="0" fontId="16" fillId="27"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35" fillId="0" borderId="0" applyNumberFormat="0" applyFill="0" applyBorder="0" applyAlignment="0" applyProtection="0"/>
  </cellStyleXfs>
  <cellXfs count="390">
    <xf numFmtId="0" fontId="0" fillId="0" borderId="0" xfId="0"/>
    <xf numFmtId="0" fontId="20" fillId="33" borderId="0" xfId="0" applyFont="1" applyFill="1" applyBorder="1"/>
    <xf numFmtId="0" fontId="20" fillId="33" borderId="0" xfId="0" applyFont="1" applyFill="1"/>
    <xf numFmtId="0" fontId="20" fillId="0" borderId="0" xfId="0" applyFont="1"/>
    <xf numFmtId="0" fontId="21" fillId="33" borderId="0" xfId="0" applyFont="1" applyFill="1"/>
    <xf numFmtId="0" fontId="20" fillId="33" borderId="10" xfId="0" applyFont="1" applyFill="1" applyBorder="1"/>
    <xf numFmtId="0" fontId="20" fillId="33" borderId="11" xfId="0" applyFont="1" applyFill="1" applyBorder="1"/>
    <xf numFmtId="0" fontId="20" fillId="33" borderId="12" xfId="0" applyFont="1" applyFill="1" applyBorder="1"/>
    <xf numFmtId="0" fontId="20" fillId="33" borderId="13" xfId="0" applyFont="1" applyFill="1" applyBorder="1"/>
    <xf numFmtId="0" fontId="20" fillId="33" borderId="0" xfId="0" applyFont="1" applyFill="1" applyBorder="1" applyAlignment="1">
      <alignment/>
    </xf>
    <xf numFmtId="0" fontId="20" fillId="33" borderId="10" xfId="0" applyFont="1" applyFill="1" applyBorder="1" applyAlignment="1">
      <alignment vertical="center"/>
    </xf>
    <xf numFmtId="0" fontId="20" fillId="0" borderId="0" xfId="0" applyFont="1" applyAlignment="1">
      <alignment vertical="center"/>
    </xf>
    <xf numFmtId="0" fontId="23" fillId="33" borderId="0" xfId="0" applyFont="1" applyFill="1"/>
    <xf numFmtId="0" fontId="24" fillId="33" borderId="0" xfId="0" applyFont="1" applyFill="1"/>
    <xf numFmtId="0" fontId="25" fillId="33" borderId="0" xfId="0" applyFont="1" applyFill="1" applyBorder="1" applyAlignment="1">
      <alignment horizontal="center"/>
    </xf>
    <xf numFmtId="0" fontId="7" fillId="34" borderId="0" xfId="0" applyFont="1" applyFill="1" applyBorder="1"/>
    <xf numFmtId="0" fontId="26" fillId="33" borderId="14" xfId="0" applyFont="1" applyFill="1" applyBorder="1"/>
    <xf numFmtId="0" fontId="26" fillId="33" borderId="15" xfId="0" applyFont="1" applyFill="1" applyBorder="1"/>
    <xf numFmtId="0" fontId="27" fillId="34" borderId="0" xfId="0" applyFont="1" applyFill="1" applyBorder="1"/>
    <xf numFmtId="3" fontId="27" fillId="34" borderId="0" xfId="0" applyNumberFormat="1" applyFont="1" applyFill="1" applyBorder="1" applyAlignment="1">
      <alignment vertical="center"/>
    </xf>
    <xf numFmtId="3" fontId="26" fillId="0" borderId="16" xfId="0" applyNumberFormat="1" applyFont="1" applyFill="1" applyBorder="1" applyAlignment="1">
      <alignment horizontal="right" vertical="center" wrapText="1"/>
    </xf>
    <xf numFmtId="0" fontId="28" fillId="33" borderId="17" xfId="0" applyFont="1" applyFill="1" applyBorder="1"/>
    <xf numFmtId="0" fontId="26" fillId="33" borderId="18" xfId="0" applyFont="1" applyFill="1" applyBorder="1"/>
    <xf numFmtId="3" fontId="26" fillId="0" borderId="19" xfId="0" applyNumberFormat="1" applyFont="1" applyFill="1" applyBorder="1" applyAlignment="1">
      <alignment horizontal="right" vertical="center" wrapText="1"/>
    </xf>
    <xf numFmtId="0" fontId="26" fillId="33" borderId="20" xfId="0" applyFont="1" applyFill="1" applyBorder="1"/>
    <xf numFmtId="0" fontId="28" fillId="33" borderId="14" xfId="0" applyFont="1" applyFill="1" applyBorder="1"/>
    <xf numFmtId="3" fontId="26" fillId="0" borderId="21" xfId="0" applyNumberFormat="1" applyFont="1" applyFill="1" applyBorder="1" applyAlignment="1">
      <alignment horizontal="right" vertical="center" wrapText="1"/>
    </xf>
    <xf numFmtId="0" fontId="26" fillId="33" borderId="22" xfId="0" applyFont="1" applyFill="1" applyBorder="1"/>
    <xf numFmtId="0" fontId="26" fillId="33" borderId="23" xfId="0" applyFont="1" applyFill="1" applyBorder="1"/>
    <xf numFmtId="0" fontId="28" fillId="33" borderId="24" xfId="0" applyFont="1" applyFill="1" applyBorder="1"/>
    <xf numFmtId="3" fontId="28" fillId="0" borderId="25" xfId="18" applyNumberFormat="1" applyFont="1" applyBorder="1" applyAlignment="1">
      <alignment horizontal="right" vertical="center"/>
    </xf>
    <xf numFmtId="0" fontId="26" fillId="33" borderId="0" xfId="0" applyFont="1" applyFill="1" applyBorder="1"/>
    <xf numFmtId="3" fontId="26" fillId="35" borderId="26" xfId="0" applyNumberFormat="1" applyFont="1" applyFill="1" applyBorder="1" applyAlignment="1">
      <alignment horizontal="right" vertical="center" wrapText="1"/>
    </xf>
    <xf numFmtId="0" fontId="26" fillId="33" borderId="27" xfId="0" applyFont="1" applyFill="1" applyBorder="1"/>
    <xf numFmtId="3" fontId="26" fillId="35" borderId="28" xfId="0" applyNumberFormat="1" applyFont="1" applyFill="1" applyBorder="1" applyAlignment="1">
      <alignment horizontal="right" vertical="center" wrapText="1"/>
    </xf>
    <xf numFmtId="3" fontId="26" fillId="0" borderId="26" xfId="0" applyNumberFormat="1" applyFont="1" applyFill="1" applyBorder="1" applyAlignment="1">
      <alignment horizontal="right" vertical="center" wrapText="1"/>
    </xf>
    <xf numFmtId="3" fontId="26" fillId="0" borderId="29" xfId="0" applyNumberFormat="1" applyFont="1" applyFill="1" applyBorder="1" applyAlignment="1">
      <alignment horizontal="right" vertical="center" wrapText="1"/>
    </xf>
    <xf numFmtId="3" fontId="21" fillId="34" borderId="0" xfId="0" applyNumberFormat="1" applyFont="1" applyFill="1" applyBorder="1" applyAlignment="1">
      <alignment horizontal="right" vertical="center" wrapText="1"/>
    </xf>
    <xf numFmtId="3" fontId="26" fillId="35" borderId="0" xfId="0" applyNumberFormat="1" applyFont="1" applyFill="1" applyBorder="1" applyAlignment="1">
      <alignment horizontal="right" vertical="center" wrapText="1"/>
    </xf>
    <xf numFmtId="0" fontId="28" fillId="33" borderId="17" xfId="0" applyFont="1" applyFill="1" applyBorder="1" applyAlignment="1">
      <alignment vertical="center" wrapText="1"/>
    </xf>
    <xf numFmtId="0" fontId="26" fillId="33" borderId="0" xfId="0" applyFont="1" applyFill="1" applyBorder="1" applyAlignment="1">
      <alignment vertical="center"/>
    </xf>
    <xf numFmtId="0" fontId="26" fillId="33" borderId="27" xfId="0" applyFont="1" applyFill="1" applyBorder="1" applyAlignment="1">
      <alignment vertical="center"/>
    </xf>
    <xf numFmtId="0" fontId="29" fillId="33" borderId="30" xfId="0" applyFont="1" applyFill="1" applyBorder="1" applyAlignment="1">
      <alignment horizontal="left" wrapText="1"/>
    </xf>
    <xf numFmtId="0" fontId="29" fillId="33" borderId="31" xfId="0" applyFont="1" applyFill="1" applyBorder="1" applyAlignment="1">
      <alignment horizontal="left" wrapText="1"/>
    </xf>
    <xf numFmtId="0" fontId="29" fillId="33" borderId="0" xfId="0" applyFont="1" applyFill="1" applyBorder="1" applyAlignment="1">
      <alignment horizontal="left" wrapText="1"/>
    </xf>
    <xf numFmtId="0" fontId="29" fillId="33" borderId="13" xfId="0" applyFont="1" applyFill="1" applyBorder="1" applyAlignment="1">
      <alignment horizontal="left" wrapText="1"/>
    </xf>
    <xf numFmtId="0" fontId="29" fillId="33" borderId="30" xfId="0" applyFont="1" applyFill="1" applyBorder="1"/>
    <xf numFmtId="0" fontId="29" fillId="33" borderId="0" xfId="0" applyFont="1" applyFill="1"/>
    <xf numFmtId="3" fontId="27" fillId="34" borderId="0" xfId="0" applyNumberFormat="1" applyFont="1" applyFill="1" applyBorder="1" applyAlignment="1">
      <alignment vertical="center" wrapText="1"/>
    </xf>
    <xf numFmtId="3" fontId="30" fillId="36" borderId="0" xfId="0" applyNumberFormat="1" applyFont="1" applyFill="1" applyBorder="1" applyAlignment="1">
      <alignment vertical="center" wrapText="1"/>
    </xf>
    <xf numFmtId="3" fontId="27" fillId="34" borderId="0" xfId="18" applyNumberFormat="1" applyFont="1" applyFill="1" applyBorder="1" applyAlignment="1">
      <alignment vertical="center"/>
    </xf>
    <xf numFmtId="3" fontId="27" fillId="34" borderId="0" xfId="0" applyNumberFormat="1" applyFont="1" applyFill="1" applyBorder="1" applyAlignment="1">
      <alignment/>
    </xf>
    <xf numFmtId="3" fontId="26" fillId="0" borderId="32" xfId="0" applyNumberFormat="1" applyFont="1" applyFill="1" applyBorder="1" applyAlignment="1">
      <alignment vertical="center" wrapText="1"/>
    </xf>
    <xf numFmtId="3" fontId="26" fillId="0" borderId="33" xfId="0" applyNumberFormat="1" applyFont="1" applyFill="1" applyBorder="1" applyAlignment="1">
      <alignment vertical="center" wrapText="1"/>
    </xf>
    <xf numFmtId="3" fontId="26" fillId="0" borderId="16" xfId="0" applyNumberFormat="1" applyFont="1" applyFill="1" applyBorder="1" applyAlignment="1">
      <alignment vertical="center" wrapText="1"/>
    </xf>
    <xf numFmtId="3" fontId="26" fillId="0" borderId="34" xfId="0" applyNumberFormat="1" applyFont="1" applyFill="1" applyBorder="1" applyAlignment="1">
      <alignment vertical="center" wrapText="1"/>
    </xf>
    <xf numFmtId="3" fontId="28" fillId="0" borderId="35" xfId="18" applyNumberFormat="1" applyFont="1" applyFill="1" applyBorder="1" applyAlignment="1">
      <alignment vertical="center"/>
    </xf>
    <xf numFmtId="3" fontId="26" fillId="0" borderId="19" xfId="0" applyNumberFormat="1" applyFont="1" applyFill="1" applyBorder="1" applyAlignment="1">
      <alignment vertical="center" wrapText="1"/>
    </xf>
    <xf numFmtId="3" fontId="28" fillId="0" borderId="32" xfId="0" applyNumberFormat="1" applyFont="1" applyFill="1" applyBorder="1" applyAlignment="1">
      <alignment vertical="center" wrapText="1"/>
    </xf>
    <xf numFmtId="3" fontId="26" fillId="0" borderId="21" xfId="0" applyNumberFormat="1" applyFont="1" applyFill="1" applyBorder="1" applyAlignment="1">
      <alignment vertical="center" wrapText="1"/>
    </xf>
    <xf numFmtId="3" fontId="28" fillId="0" borderId="32" xfId="18" applyNumberFormat="1" applyFont="1" applyBorder="1" applyAlignment="1">
      <alignment vertical="center"/>
    </xf>
    <xf numFmtId="3" fontId="26" fillId="35" borderId="19" xfId="0" applyNumberFormat="1" applyFont="1" applyFill="1" applyBorder="1" applyAlignment="1">
      <alignment vertical="center" wrapText="1"/>
    </xf>
    <xf numFmtId="3" fontId="26" fillId="35" borderId="16" xfId="0" applyNumberFormat="1" applyFont="1" applyFill="1" applyBorder="1" applyAlignment="1">
      <alignment vertical="center" wrapText="1"/>
    </xf>
    <xf numFmtId="3" fontId="28" fillId="0" borderId="25" xfId="18" applyNumberFormat="1" applyFont="1" applyBorder="1" applyAlignment="1">
      <alignment vertical="center"/>
    </xf>
    <xf numFmtId="3" fontId="26" fillId="35" borderId="26" xfId="0" applyNumberFormat="1" applyFont="1" applyFill="1" applyBorder="1" applyAlignment="1">
      <alignment vertical="center" wrapText="1"/>
    </xf>
    <xf numFmtId="3" fontId="26" fillId="35" borderId="28" xfId="0" applyNumberFormat="1" applyFont="1" applyFill="1" applyBorder="1" applyAlignment="1">
      <alignment vertical="center" wrapText="1"/>
    </xf>
    <xf numFmtId="0" fontId="27" fillId="37" borderId="0" xfId="0" applyFont="1" applyFill="1" applyBorder="1" applyAlignment="1">
      <alignment horizontal="right" vertical="center" wrapText="1"/>
    </xf>
    <xf numFmtId="0" fontId="2" fillId="33" borderId="0" xfId="0" applyFont="1" applyFill="1"/>
    <xf numFmtId="0" fontId="20" fillId="33" borderId="0" xfId="0" applyFont="1" applyFill="1" applyAlignment="1">
      <alignment vertical="center"/>
    </xf>
    <xf numFmtId="3" fontId="26" fillId="0" borderId="34" xfId="0" applyNumberFormat="1" applyFont="1" applyFill="1" applyBorder="1" applyAlignment="1">
      <alignment horizontal="right" vertical="center" wrapText="1"/>
    </xf>
    <xf numFmtId="3" fontId="28" fillId="0" borderId="36" xfId="18" applyNumberFormat="1" applyFont="1" applyFill="1" applyBorder="1" applyAlignment="1">
      <alignment vertical="center"/>
    </xf>
    <xf numFmtId="3" fontId="28" fillId="0" borderId="33" xfId="18" applyNumberFormat="1" applyFont="1" applyBorder="1" applyAlignment="1">
      <alignment vertical="center"/>
    </xf>
    <xf numFmtId="3" fontId="28" fillId="0" borderId="37" xfId="18" applyNumberFormat="1" applyFont="1" applyBorder="1" applyAlignment="1">
      <alignment vertical="center"/>
    </xf>
    <xf numFmtId="3" fontId="28" fillId="0" borderId="37" xfId="18" applyNumberFormat="1" applyFont="1" applyBorder="1" applyAlignment="1">
      <alignment horizontal="right" vertical="center"/>
    </xf>
    <xf numFmtId="3" fontId="26" fillId="35" borderId="29" xfId="0" applyNumberFormat="1" applyFont="1" applyFill="1" applyBorder="1" applyAlignment="1">
      <alignment horizontal="right" vertical="center" wrapText="1"/>
    </xf>
    <xf numFmtId="3" fontId="26" fillId="35" borderId="38" xfId="0" applyNumberFormat="1" applyFont="1" applyFill="1" applyBorder="1" applyAlignment="1">
      <alignment horizontal="right" vertical="center" wrapText="1"/>
    </xf>
    <xf numFmtId="164" fontId="27" fillId="34" borderId="0" xfId="0" applyNumberFormat="1" applyFont="1" applyFill="1" applyBorder="1" applyAlignment="1">
      <alignment vertical="center"/>
    </xf>
    <xf numFmtId="164" fontId="26" fillId="0" borderId="0" xfId="0" applyNumberFormat="1" applyFont="1" applyBorder="1" applyAlignment="1">
      <alignment vertical="center"/>
    </xf>
    <xf numFmtId="0" fontId="20" fillId="33" borderId="0" xfId="0" applyFont="1" applyFill="1" applyBorder="1" applyAlignment="1">
      <alignment vertical="center"/>
    </xf>
    <xf numFmtId="0" fontId="20" fillId="0" borderId="0" xfId="0" applyFont="1" applyBorder="1" applyAlignment="1">
      <alignment vertical="center"/>
    </xf>
    <xf numFmtId="0" fontId="0" fillId="33" borderId="0" xfId="0" applyFill="1"/>
    <xf numFmtId="164" fontId="26" fillId="0" borderId="16" xfId="0" applyNumberFormat="1" applyFont="1" applyFill="1" applyBorder="1" applyAlignment="1">
      <alignment horizontal="right" vertical="center" wrapText="1"/>
    </xf>
    <xf numFmtId="164" fontId="26" fillId="0" borderId="34" xfId="0" applyNumberFormat="1" applyFont="1" applyFill="1" applyBorder="1" applyAlignment="1">
      <alignment horizontal="right" vertical="center" wrapText="1"/>
    </xf>
    <xf numFmtId="164" fontId="26" fillId="35" borderId="19" xfId="0" applyNumberFormat="1" applyFont="1" applyFill="1" applyBorder="1" applyAlignment="1">
      <alignment horizontal="right" vertical="center" wrapText="1"/>
    </xf>
    <xf numFmtId="165" fontId="26" fillId="35" borderId="19" xfId="0" applyNumberFormat="1" applyFont="1" applyFill="1" applyBorder="1" applyAlignment="1">
      <alignment horizontal="right" vertical="center" wrapText="1"/>
    </xf>
    <xf numFmtId="165" fontId="26" fillId="0" borderId="19" xfId="0" applyNumberFormat="1" applyFont="1" applyFill="1" applyBorder="1" applyAlignment="1">
      <alignment horizontal="right" vertical="center" wrapText="1"/>
    </xf>
    <xf numFmtId="164" fontId="26" fillId="35" borderId="16" xfId="0" applyNumberFormat="1" applyFont="1" applyFill="1" applyBorder="1" applyAlignment="1">
      <alignment horizontal="right" vertical="center" wrapText="1"/>
    </xf>
    <xf numFmtId="165" fontId="26" fillId="35" borderId="32" xfId="0" applyNumberFormat="1" applyFont="1" applyFill="1" applyBorder="1" applyAlignment="1">
      <alignment horizontal="right" vertical="center" wrapText="1"/>
    </xf>
    <xf numFmtId="165" fontId="26" fillId="0" borderId="32" xfId="0" applyNumberFormat="1" applyFont="1" applyFill="1" applyBorder="1" applyAlignment="1">
      <alignment horizontal="right" vertical="center" wrapText="1"/>
    </xf>
    <xf numFmtId="0" fontId="26" fillId="33" borderId="39" xfId="0" applyFont="1" applyFill="1" applyBorder="1"/>
    <xf numFmtId="0" fontId="26" fillId="33" borderId="24" xfId="0" applyFont="1" applyFill="1" applyBorder="1"/>
    <xf numFmtId="164" fontId="26" fillId="35" borderId="35" xfId="0" applyNumberFormat="1" applyFont="1" applyFill="1" applyBorder="1" applyAlignment="1">
      <alignment horizontal="right" vertical="center" wrapText="1"/>
    </xf>
    <xf numFmtId="164" fontId="26" fillId="0" borderId="35" xfId="0" applyNumberFormat="1" applyFont="1" applyFill="1" applyBorder="1" applyAlignment="1">
      <alignment horizontal="right" vertical="center" wrapText="1"/>
    </xf>
    <xf numFmtId="165" fontId="26" fillId="35" borderId="40" xfId="0" applyNumberFormat="1" applyFont="1" applyFill="1" applyBorder="1" applyAlignment="1">
      <alignment horizontal="right" vertical="center" wrapText="1"/>
    </xf>
    <xf numFmtId="165" fontId="26" fillId="0" borderId="40" xfId="0" applyNumberFormat="1" applyFont="1" applyFill="1" applyBorder="1" applyAlignment="1">
      <alignment horizontal="right" vertical="center" wrapText="1"/>
    </xf>
    <xf numFmtId="164" fontId="26" fillId="0" borderId="19" xfId="0" applyNumberFormat="1" applyFont="1" applyFill="1" applyBorder="1" applyAlignment="1">
      <alignment vertical="center" wrapText="1"/>
    </xf>
    <xf numFmtId="164" fontId="26" fillId="0" borderId="21" xfId="0" applyNumberFormat="1" applyFont="1" applyFill="1" applyBorder="1" applyAlignment="1">
      <alignment vertical="center" wrapText="1"/>
    </xf>
    <xf numFmtId="164" fontId="26" fillId="0" borderId="16" xfId="0" applyNumberFormat="1" applyFont="1" applyFill="1" applyBorder="1" applyAlignment="1">
      <alignment vertical="center" wrapText="1"/>
    </xf>
    <xf numFmtId="164" fontId="26" fillId="0" borderId="34" xfId="0" applyNumberFormat="1" applyFont="1" applyFill="1" applyBorder="1" applyAlignment="1">
      <alignment vertical="center" wrapText="1"/>
    </xf>
    <xf numFmtId="164" fontId="26" fillId="0" borderId="26" xfId="0" applyNumberFormat="1" applyFont="1" applyFill="1" applyBorder="1" applyAlignment="1">
      <alignment vertical="center" wrapText="1"/>
    </xf>
    <xf numFmtId="164" fontId="26" fillId="35" borderId="26" xfId="0" applyNumberFormat="1" applyFont="1" applyFill="1" applyBorder="1" applyAlignment="1">
      <alignment horizontal="right" vertical="center" wrapText="1"/>
    </xf>
    <xf numFmtId="164" fontId="26" fillId="0" borderId="26" xfId="0" applyNumberFormat="1" applyFont="1" applyFill="1" applyBorder="1" applyAlignment="1">
      <alignment horizontal="right" vertical="center" wrapText="1"/>
    </xf>
    <xf numFmtId="164" fontId="26" fillId="0" borderId="29" xfId="0" applyNumberFormat="1" applyFont="1" applyFill="1" applyBorder="1" applyAlignment="1">
      <alignment horizontal="right" vertical="center" wrapText="1"/>
    </xf>
    <xf numFmtId="164" fontId="26" fillId="0" borderId="41" xfId="0" applyNumberFormat="1" applyFont="1" applyBorder="1" applyAlignment="1">
      <alignment vertical="center"/>
    </xf>
    <xf numFmtId="164" fontId="26" fillId="0" borderId="42" xfId="0" applyNumberFormat="1" applyFont="1" applyBorder="1" applyAlignment="1">
      <alignment vertical="center"/>
    </xf>
    <xf numFmtId="164" fontId="26" fillId="0" borderId="24" xfId="0" applyNumberFormat="1" applyFont="1" applyBorder="1" applyAlignment="1">
      <alignment vertical="center"/>
    </xf>
    <xf numFmtId="0" fontId="26" fillId="33" borderId="43" xfId="0" applyFont="1" applyFill="1" applyBorder="1"/>
    <xf numFmtId="164" fontId="26" fillId="0" borderId="32" xfId="0" applyNumberFormat="1" applyFont="1" applyFill="1" applyBorder="1" applyAlignment="1">
      <alignment vertical="center" wrapText="1"/>
    </xf>
    <xf numFmtId="164" fontId="26" fillId="0" borderId="35" xfId="0" applyNumberFormat="1" applyFont="1" applyFill="1" applyBorder="1" applyAlignment="1">
      <alignment vertical="center" wrapText="1"/>
    </xf>
    <xf numFmtId="164" fontId="26" fillId="0" borderId="40" xfId="0" applyNumberFormat="1" applyFont="1" applyFill="1" applyBorder="1" applyAlignment="1">
      <alignment vertical="center" wrapText="1"/>
    </xf>
    <xf numFmtId="164" fontId="26" fillId="35" borderId="40" xfId="0" applyNumberFormat="1" applyFont="1" applyFill="1" applyBorder="1" applyAlignment="1">
      <alignment horizontal="right" vertical="center" wrapText="1"/>
    </xf>
    <xf numFmtId="164" fontId="26" fillId="0" borderId="33" xfId="0" applyNumberFormat="1" applyFont="1" applyFill="1" applyBorder="1" applyAlignment="1">
      <alignment vertical="center" wrapText="1"/>
    </xf>
    <xf numFmtId="164" fontId="26" fillId="0" borderId="44" xfId="0" applyNumberFormat="1" applyFont="1" applyBorder="1" applyAlignment="1">
      <alignment vertical="center"/>
    </xf>
    <xf numFmtId="164" fontId="26" fillId="0" borderId="45" xfId="0" applyNumberFormat="1" applyFont="1" applyBorder="1" applyAlignment="1">
      <alignment vertical="center"/>
    </xf>
    <xf numFmtId="164" fontId="26" fillId="0" borderId="46" xfId="0" applyNumberFormat="1" applyFont="1" applyBorder="1" applyAlignment="1">
      <alignment vertical="center"/>
    </xf>
    <xf numFmtId="164" fontId="26" fillId="0" borderId="47" xfId="0" applyNumberFormat="1" applyFont="1" applyBorder="1" applyAlignment="1">
      <alignment vertical="center"/>
    </xf>
    <xf numFmtId="164" fontId="26" fillId="0" borderId="48" xfId="0" applyNumberFormat="1" applyFont="1" applyBorder="1" applyAlignment="1">
      <alignment vertical="center"/>
    </xf>
    <xf numFmtId="164" fontId="26" fillId="0" borderId="49" xfId="0" applyNumberFormat="1" applyFont="1" applyBorder="1" applyAlignment="1">
      <alignment vertical="center"/>
    </xf>
    <xf numFmtId="165" fontId="26" fillId="0" borderId="21" xfId="0" applyNumberFormat="1" applyFont="1" applyFill="1" applyBorder="1" applyAlignment="1">
      <alignment horizontal="right" vertical="center" wrapText="1"/>
    </xf>
    <xf numFmtId="164" fontId="26" fillId="0" borderId="35" xfId="18" applyNumberFormat="1" applyFont="1" applyBorder="1" applyAlignment="1">
      <alignment horizontal="right" vertical="center"/>
    </xf>
    <xf numFmtId="164" fontId="26" fillId="0" borderId="32" xfId="18" applyNumberFormat="1" applyFont="1" applyBorder="1" applyAlignment="1">
      <alignment horizontal="right" vertical="center"/>
    </xf>
    <xf numFmtId="164" fontId="26" fillId="0" borderId="50" xfId="0" applyNumberFormat="1" applyFont="1" applyBorder="1"/>
    <xf numFmtId="164" fontId="30" fillId="36" borderId="0" xfId="0" applyNumberFormat="1" applyFont="1" applyFill="1" applyBorder="1" applyAlignment="1">
      <alignment vertical="center" wrapText="1"/>
    </xf>
    <xf numFmtId="0" fontId="26" fillId="33" borderId="51" xfId="0" applyFont="1" applyFill="1" applyBorder="1"/>
    <xf numFmtId="164" fontId="26" fillId="35" borderId="32" xfId="0" applyNumberFormat="1" applyFont="1" applyFill="1" applyBorder="1" applyAlignment="1">
      <alignment horizontal="right" vertical="center" wrapText="1"/>
    </xf>
    <xf numFmtId="164" fontId="26" fillId="0" borderId="32" xfId="0" applyNumberFormat="1" applyFont="1" applyFill="1" applyBorder="1" applyAlignment="1">
      <alignment horizontal="right" vertical="center" wrapText="1"/>
    </xf>
    <xf numFmtId="0" fontId="27" fillId="34" borderId="52" xfId="0" applyFont="1" applyFill="1" applyBorder="1"/>
    <xf numFmtId="164" fontId="27" fillId="34" borderId="52" xfId="0" applyNumberFormat="1" applyFont="1" applyFill="1" applyBorder="1" applyAlignment="1">
      <alignment vertical="center"/>
    </xf>
    <xf numFmtId="0" fontId="27" fillId="34" borderId="53" xfId="0" applyFont="1" applyFill="1" applyBorder="1"/>
    <xf numFmtId="165" fontId="27" fillId="34" borderId="52" xfId="18" applyNumberFormat="1" applyFont="1" applyFill="1" applyBorder="1" applyAlignment="1">
      <alignment vertical="center"/>
    </xf>
    <xf numFmtId="165" fontId="26" fillId="35" borderId="16" xfId="0" applyNumberFormat="1" applyFont="1" applyFill="1" applyBorder="1" applyAlignment="1">
      <alignment horizontal="right" vertical="center" wrapText="1"/>
    </xf>
    <xf numFmtId="165" fontId="26" fillId="0" borderId="16" xfId="0" applyNumberFormat="1" applyFont="1" applyFill="1" applyBorder="1" applyAlignment="1">
      <alignment horizontal="right" vertical="center" wrapText="1"/>
    </xf>
    <xf numFmtId="165" fontId="26" fillId="0" borderId="34" xfId="0" applyNumberFormat="1" applyFont="1" applyFill="1" applyBorder="1" applyAlignment="1">
      <alignment horizontal="right" vertical="center" wrapText="1"/>
    </xf>
    <xf numFmtId="164" fontId="26" fillId="0" borderId="54" xfId="0" applyNumberFormat="1" applyFont="1" applyBorder="1" applyAlignment="1">
      <alignment vertical="center"/>
    </xf>
    <xf numFmtId="164" fontId="21" fillId="34" borderId="52" xfId="0" applyNumberFormat="1" applyFont="1" applyFill="1" applyBorder="1" applyAlignment="1">
      <alignment horizontal="right" vertical="center" wrapText="1"/>
    </xf>
    <xf numFmtId="0" fontId="7" fillId="34" borderId="52" xfId="0" applyFont="1" applyFill="1" applyBorder="1"/>
    <xf numFmtId="164" fontId="27" fillId="34" borderId="52" xfId="0" applyNumberFormat="1" applyFont="1" applyFill="1" applyBorder="1" applyAlignment="1">
      <alignment vertical="center" wrapText="1"/>
    </xf>
    <xf numFmtId="164" fontId="30" fillId="36" borderId="24" xfId="0" applyNumberFormat="1" applyFont="1" applyFill="1" applyBorder="1" applyAlignment="1">
      <alignment vertical="center" wrapText="1"/>
    </xf>
    <xf numFmtId="164" fontId="30" fillId="36" borderId="27" xfId="0" applyNumberFormat="1" applyFont="1" applyFill="1" applyBorder="1" applyAlignment="1">
      <alignment vertical="center" wrapText="1"/>
    </xf>
    <xf numFmtId="164" fontId="26" fillId="0" borderId="55" xfId="0" applyNumberFormat="1" applyFont="1" applyBorder="1" applyAlignment="1">
      <alignment vertical="center"/>
    </xf>
    <xf numFmtId="165" fontId="27" fillId="34" borderId="52" xfId="0" applyNumberFormat="1" applyFont="1" applyFill="1" applyBorder="1" applyAlignment="1">
      <alignment vertical="center"/>
    </xf>
    <xf numFmtId="165" fontId="27" fillId="34" borderId="52" xfId="0" applyNumberFormat="1" applyFont="1" applyFill="1" applyBorder="1" applyAlignment="1">
      <alignment/>
    </xf>
    <xf numFmtId="0" fontId="27" fillId="37" borderId="0" xfId="0" applyFont="1" applyFill="1" applyBorder="1" applyAlignment="1">
      <alignment horizontal="center" vertical="center" wrapText="1"/>
    </xf>
    <xf numFmtId="166" fontId="20" fillId="33" borderId="0" xfId="0" applyNumberFormat="1" applyFont="1" applyFill="1"/>
    <xf numFmtId="164" fontId="26" fillId="0" borderId="19" xfId="0" applyNumberFormat="1" applyFont="1" applyBorder="1" applyAlignment="1">
      <alignment vertical="center"/>
    </xf>
    <xf numFmtId="3" fontId="26" fillId="35" borderId="40" xfId="0" applyNumberFormat="1" applyFont="1" applyFill="1" applyBorder="1" applyAlignment="1">
      <alignment vertical="center" wrapText="1"/>
    </xf>
    <xf numFmtId="3" fontId="27" fillId="34" borderId="56" xfId="0" applyNumberFormat="1" applyFont="1" applyFill="1" applyBorder="1" applyAlignment="1">
      <alignment vertical="center"/>
    </xf>
    <xf numFmtId="3" fontId="26" fillId="35" borderId="19" xfId="0" applyNumberFormat="1" applyFont="1" applyFill="1" applyBorder="1" applyAlignment="1">
      <alignment horizontal="right" vertical="center" wrapText="1"/>
    </xf>
    <xf numFmtId="3" fontId="26" fillId="35" borderId="41" xfId="0" applyNumberFormat="1" applyFont="1" applyFill="1" applyBorder="1" applyAlignment="1">
      <alignment horizontal="right" vertical="center" wrapText="1"/>
    </xf>
    <xf numFmtId="164" fontId="28" fillId="0" borderId="35" xfId="0" applyNumberFormat="1" applyFont="1" applyBorder="1" applyAlignment="1">
      <alignment vertical="center"/>
    </xf>
    <xf numFmtId="0" fontId="20" fillId="0" borderId="0" xfId="0" applyFont="1" applyFill="1"/>
    <xf numFmtId="164" fontId="27" fillId="33" borderId="0" xfId="0" applyNumberFormat="1" applyFont="1" applyFill="1" applyBorder="1" applyAlignment="1">
      <alignment vertical="center"/>
    </xf>
    <xf numFmtId="0" fontId="29" fillId="33" borderId="30" xfId="0" applyFont="1" applyFill="1" applyBorder="1" applyAlignment="1">
      <alignment horizontal="left" wrapText="1"/>
    </xf>
    <xf numFmtId="0" fontId="29" fillId="33" borderId="31" xfId="0" applyFont="1" applyFill="1" applyBorder="1" applyAlignment="1">
      <alignment horizontal="left" wrapText="1"/>
    </xf>
    <xf numFmtId="0" fontId="20" fillId="33" borderId="57" xfId="0" applyFont="1" applyFill="1" applyBorder="1" applyAlignment="1">
      <alignment/>
    </xf>
    <xf numFmtId="0" fontId="22" fillId="33" borderId="0" xfId="0" applyFont="1" applyFill="1" applyAlignment="1">
      <alignment wrapText="1"/>
    </xf>
    <xf numFmtId="0" fontId="20" fillId="0" borderId="19" xfId="0" applyNumberFormat="1" applyFont="1" applyBorder="1"/>
    <xf numFmtId="0" fontId="20" fillId="0" borderId="25" xfId="0" applyFont="1" applyBorder="1"/>
    <xf numFmtId="0" fontId="28" fillId="33" borderId="17" xfId="0" applyFont="1" applyFill="1" applyBorder="1" applyAlignment="1">
      <alignment wrapText="1"/>
    </xf>
    <xf numFmtId="0" fontId="29" fillId="33" borderId="30" xfId="0" applyFont="1" applyFill="1" applyBorder="1" applyAlignment="1">
      <alignment horizontal="left" wrapText="1"/>
    </xf>
    <xf numFmtId="0" fontId="29" fillId="33" borderId="31" xfId="0" applyFont="1" applyFill="1" applyBorder="1" applyAlignment="1">
      <alignment horizontal="left" wrapText="1"/>
    </xf>
    <xf numFmtId="165" fontId="27" fillId="34" borderId="0" xfId="0" applyNumberFormat="1" applyFont="1" applyFill="1" applyBorder="1" applyAlignment="1">
      <alignment vertical="center"/>
    </xf>
    <xf numFmtId="165" fontId="27" fillId="34" borderId="56" xfId="0" applyNumberFormat="1" applyFont="1" applyFill="1" applyBorder="1" applyAlignment="1">
      <alignment vertical="center"/>
    </xf>
    <xf numFmtId="165" fontId="27" fillId="34" borderId="0" xfId="18" applyNumberFormat="1" applyFont="1" applyFill="1" applyBorder="1" applyAlignment="1">
      <alignment vertical="center"/>
    </xf>
    <xf numFmtId="165" fontId="21" fillId="34" borderId="0" xfId="0" applyNumberFormat="1" applyFont="1" applyFill="1" applyBorder="1" applyAlignment="1">
      <alignment horizontal="right" vertical="center" wrapText="1"/>
    </xf>
    <xf numFmtId="165" fontId="28" fillId="0" borderId="35" xfId="18" applyNumberFormat="1" applyFont="1" applyFill="1" applyBorder="1" applyAlignment="1">
      <alignment vertical="center"/>
    </xf>
    <xf numFmtId="165" fontId="28" fillId="0" borderId="36" xfId="18" applyNumberFormat="1" applyFont="1" applyFill="1" applyBorder="1" applyAlignment="1">
      <alignment vertical="center"/>
    </xf>
    <xf numFmtId="165" fontId="28" fillId="0" borderId="32" xfId="0" applyNumberFormat="1" applyFont="1" applyFill="1" applyBorder="1" applyAlignment="1">
      <alignment vertical="center" wrapText="1"/>
    </xf>
    <xf numFmtId="165" fontId="27" fillId="34" borderId="0" xfId="0" applyNumberFormat="1" applyFont="1" applyFill="1" applyBorder="1" applyAlignment="1">
      <alignment vertical="center" wrapText="1"/>
    </xf>
    <xf numFmtId="0" fontId="20" fillId="33" borderId="0" xfId="0" applyFont="1" applyFill="1" applyAlignment="1">
      <alignment horizontal="center"/>
    </xf>
    <xf numFmtId="3" fontId="27" fillId="34" borderId="0" xfId="0" applyNumberFormat="1" applyFont="1" applyFill="1" applyBorder="1" applyAlignment="1">
      <alignment horizontal="center" vertical="center" wrapText="1"/>
    </xf>
    <xf numFmtId="3" fontId="30" fillId="36" borderId="58" xfId="0" applyNumberFormat="1" applyFont="1" applyFill="1" applyBorder="1" applyAlignment="1">
      <alignment horizontal="center" vertical="center" wrapText="1"/>
    </xf>
    <xf numFmtId="3" fontId="30" fillId="36" borderId="59" xfId="0" applyNumberFormat="1" applyFont="1" applyFill="1" applyBorder="1" applyAlignment="1">
      <alignment horizontal="center" vertical="center" wrapText="1"/>
    </xf>
    <xf numFmtId="3" fontId="21" fillId="34" borderId="0" xfId="0" applyNumberFormat="1" applyFont="1" applyFill="1" applyBorder="1" applyAlignment="1">
      <alignment horizontal="center" vertical="center" wrapText="1"/>
    </xf>
    <xf numFmtId="3" fontId="26" fillId="0" borderId="19" xfId="0" applyNumberFormat="1" applyFont="1" applyFill="1" applyBorder="1" applyAlignment="1">
      <alignment horizontal="center" vertical="center" wrapText="1"/>
    </xf>
    <xf numFmtId="3" fontId="27" fillId="34" borderId="0" xfId="0" applyNumberFormat="1" applyFont="1" applyFill="1" applyBorder="1" applyAlignment="1">
      <alignment horizontal="center"/>
    </xf>
    <xf numFmtId="3" fontId="26" fillId="0" borderId="16" xfId="0" applyNumberFormat="1" applyFont="1" applyFill="1" applyBorder="1" applyAlignment="1">
      <alignment horizontal="center" vertical="center" wrapText="1"/>
    </xf>
    <xf numFmtId="3" fontId="28" fillId="0" borderId="35" xfId="18" applyNumberFormat="1" applyFont="1" applyFill="1" applyBorder="1" applyAlignment="1">
      <alignment horizontal="center" vertical="center"/>
    </xf>
    <xf numFmtId="3" fontId="26" fillId="0" borderId="40" xfId="0" applyNumberFormat="1" applyFont="1" applyFill="1" applyBorder="1" applyAlignment="1">
      <alignment horizontal="center" vertical="center" wrapText="1"/>
    </xf>
    <xf numFmtId="3" fontId="28" fillId="0" borderId="32" xfId="0" applyNumberFormat="1" applyFont="1" applyFill="1" applyBorder="1" applyAlignment="1">
      <alignment horizontal="center" vertical="center" wrapText="1"/>
    </xf>
    <xf numFmtId="3" fontId="27" fillId="34" borderId="0" xfId="0" applyNumberFormat="1" applyFont="1" applyFill="1" applyBorder="1" applyAlignment="1">
      <alignment horizontal="center" vertical="center"/>
    </xf>
    <xf numFmtId="3" fontId="26" fillId="0" borderId="35" xfId="0" applyNumberFormat="1" applyFont="1" applyFill="1" applyBorder="1" applyAlignment="1">
      <alignment horizontal="center" vertical="center" wrapText="1"/>
    </xf>
    <xf numFmtId="3" fontId="28" fillId="0" borderId="32" xfId="18" applyNumberFormat="1" applyFont="1" applyBorder="1" applyAlignment="1">
      <alignment horizontal="center" vertical="center"/>
    </xf>
    <xf numFmtId="3" fontId="28" fillId="0" borderId="35" xfId="18" applyNumberFormat="1" applyFont="1" applyBorder="1" applyAlignment="1">
      <alignment horizontal="center" vertical="center"/>
    </xf>
    <xf numFmtId="3" fontId="26" fillId="35" borderId="19" xfId="0" applyNumberFormat="1" applyFont="1" applyFill="1" applyBorder="1" applyAlignment="1">
      <alignment horizontal="center" vertical="center" wrapText="1"/>
    </xf>
    <xf numFmtId="3" fontId="26" fillId="35" borderId="16" xfId="0" applyNumberFormat="1" applyFont="1" applyFill="1" applyBorder="1" applyAlignment="1">
      <alignment horizontal="center" vertical="center" wrapText="1"/>
    </xf>
    <xf numFmtId="3" fontId="26" fillId="35" borderId="40" xfId="0" applyNumberFormat="1" applyFont="1" applyFill="1" applyBorder="1" applyAlignment="1">
      <alignment horizontal="center" vertical="center" wrapText="1"/>
    </xf>
    <xf numFmtId="3" fontId="28" fillId="0" borderId="60" xfId="18" applyNumberFormat="1" applyFont="1" applyBorder="1" applyAlignment="1">
      <alignment horizontal="center" vertical="center"/>
    </xf>
    <xf numFmtId="3" fontId="26" fillId="35" borderId="61" xfId="0" applyNumberFormat="1" applyFont="1" applyFill="1" applyBorder="1" applyAlignment="1">
      <alignment horizontal="center" vertical="center" wrapText="1"/>
    </xf>
    <xf numFmtId="3" fontId="26" fillId="35" borderId="35" xfId="0" applyNumberFormat="1" applyFont="1" applyFill="1" applyBorder="1" applyAlignment="1">
      <alignment horizontal="center" vertical="center" wrapText="1"/>
    </xf>
    <xf numFmtId="3" fontId="26" fillId="35" borderId="41" xfId="0" applyNumberFormat="1" applyFont="1" applyFill="1" applyBorder="1" applyAlignment="1">
      <alignment horizontal="center" vertical="center" wrapText="1"/>
    </xf>
    <xf numFmtId="3" fontId="26" fillId="35" borderId="62" xfId="0" applyNumberFormat="1" applyFont="1" applyFill="1" applyBorder="1" applyAlignment="1">
      <alignment horizontal="center" vertical="center" wrapText="1"/>
    </xf>
    <xf numFmtId="0" fontId="20" fillId="0" borderId="0" xfId="0" applyFont="1" applyAlignment="1">
      <alignment horizontal="center"/>
    </xf>
    <xf numFmtId="165" fontId="26" fillId="0" borderId="19" xfId="0" applyNumberFormat="1" applyFont="1" applyFill="1" applyBorder="1" applyAlignment="1">
      <alignment vertical="center" wrapText="1"/>
    </xf>
    <xf numFmtId="165" fontId="26" fillId="0" borderId="21" xfId="0" applyNumberFormat="1" applyFont="1" applyFill="1" applyBorder="1" applyAlignment="1">
      <alignment vertical="center" wrapText="1"/>
    </xf>
    <xf numFmtId="165" fontId="30" fillId="36" borderId="0" xfId="0" applyNumberFormat="1" applyFont="1" applyFill="1" applyBorder="1" applyAlignment="1">
      <alignment vertical="center" wrapText="1"/>
    </xf>
    <xf numFmtId="165" fontId="30" fillId="36" borderId="58" xfId="0" applyNumberFormat="1" applyFont="1" applyFill="1" applyBorder="1" applyAlignment="1">
      <alignment vertical="center" wrapText="1"/>
    </xf>
    <xf numFmtId="165" fontId="26" fillId="0" borderId="19" xfId="0" applyNumberFormat="1" applyFont="1" applyBorder="1" applyAlignment="1">
      <alignment vertical="center"/>
    </xf>
    <xf numFmtId="165" fontId="30" fillId="36" borderId="59" xfId="0" applyNumberFormat="1" applyFont="1" applyFill="1" applyBorder="1" applyAlignment="1">
      <alignment vertical="center" wrapText="1"/>
    </xf>
    <xf numFmtId="165" fontId="26" fillId="0" borderId="16" xfId="0" applyNumberFormat="1" applyFont="1" applyBorder="1" applyAlignment="1">
      <alignment vertical="center"/>
    </xf>
    <xf numFmtId="165" fontId="27" fillId="34" borderId="63" xfId="0" applyNumberFormat="1" applyFont="1" applyFill="1" applyBorder="1" applyAlignment="1">
      <alignment vertical="center"/>
    </xf>
    <xf numFmtId="165" fontId="26" fillId="35" borderId="0" xfId="0" applyNumberFormat="1" applyFont="1" applyFill="1" applyBorder="1" applyAlignment="1">
      <alignment horizontal="right" vertical="center" wrapText="1"/>
    </xf>
    <xf numFmtId="165" fontId="26" fillId="35" borderId="41" xfId="0" applyNumberFormat="1" applyFont="1" applyFill="1" applyBorder="1" applyAlignment="1">
      <alignment horizontal="right" vertical="center" wrapText="1"/>
    </xf>
    <xf numFmtId="165" fontId="26" fillId="0" borderId="16" xfId="0" applyNumberFormat="1" applyFont="1" applyFill="1" applyBorder="1" applyAlignment="1">
      <alignment vertical="center" wrapText="1"/>
    </xf>
    <xf numFmtId="165" fontId="26" fillId="0" borderId="34" xfId="0" applyNumberFormat="1" applyFont="1" applyFill="1" applyBorder="1" applyAlignment="1">
      <alignment vertical="center" wrapText="1"/>
    </xf>
    <xf numFmtId="165" fontId="28" fillId="0" borderId="35" xfId="0" applyNumberFormat="1" applyFont="1" applyBorder="1" applyAlignment="1">
      <alignment vertical="center"/>
    </xf>
    <xf numFmtId="165" fontId="26" fillId="0" borderId="40" xfId="0" applyNumberFormat="1" applyFont="1" applyFill="1" applyBorder="1" applyAlignment="1">
      <alignment vertical="center" wrapText="1"/>
    </xf>
    <xf numFmtId="165" fontId="26" fillId="35" borderId="19" xfId="0" applyNumberFormat="1" applyFont="1" applyFill="1" applyBorder="1" applyAlignment="1">
      <alignment vertical="center" wrapText="1"/>
    </xf>
    <xf numFmtId="165" fontId="26" fillId="0" borderId="35" xfId="0" applyNumberFormat="1" applyFont="1" applyFill="1" applyBorder="1" applyAlignment="1">
      <alignment vertical="center" wrapText="1"/>
    </xf>
    <xf numFmtId="165" fontId="26" fillId="35" borderId="40" xfId="0" applyNumberFormat="1" applyFont="1" applyFill="1" applyBorder="1" applyAlignment="1">
      <alignment vertical="center" wrapText="1"/>
    </xf>
    <xf numFmtId="165" fontId="28" fillId="0" borderId="32" xfId="18" applyNumberFormat="1" applyFont="1" applyBorder="1" applyAlignment="1">
      <alignment vertical="center"/>
    </xf>
    <xf numFmtId="165" fontId="28" fillId="0" borderId="33" xfId="18" applyNumberFormat="1" applyFont="1" applyBorder="1" applyAlignment="1">
      <alignment vertical="center"/>
    </xf>
    <xf numFmtId="165" fontId="26" fillId="35" borderId="16" xfId="0" applyNumberFormat="1" applyFont="1" applyFill="1" applyBorder="1" applyAlignment="1">
      <alignment vertical="center" wrapText="1"/>
    </xf>
    <xf numFmtId="165" fontId="28" fillId="0" borderId="25" xfId="18" applyNumberFormat="1" applyFont="1" applyBorder="1" applyAlignment="1">
      <alignment vertical="center"/>
    </xf>
    <xf numFmtId="165" fontId="28" fillId="0" borderId="37" xfId="18" applyNumberFormat="1" applyFont="1" applyBorder="1" applyAlignment="1">
      <alignment vertical="center"/>
    </xf>
    <xf numFmtId="165" fontId="28" fillId="0" borderId="35" xfId="18" applyNumberFormat="1" applyFont="1" applyBorder="1" applyAlignment="1">
      <alignment vertical="center"/>
    </xf>
    <xf numFmtId="165" fontId="26" fillId="35" borderId="26" xfId="0" applyNumberFormat="1" applyFont="1" applyFill="1" applyBorder="1" applyAlignment="1">
      <alignment vertical="center" wrapText="1"/>
    </xf>
    <xf numFmtId="165" fontId="26" fillId="35" borderId="28" xfId="0" applyNumberFormat="1" applyFont="1" applyFill="1" applyBorder="1" applyAlignment="1">
      <alignment vertical="center" wrapText="1"/>
    </xf>
    <xf numFmtId="165" fontId="26" fillId="0" borderId="32" xfId="0" applyNumberFormat="1" applyFont="1" applyFill="1" applyBorder="1" applyAlignment="1">
      <alignment vertical="center" wrapText="1"/>
    </xf>
    <xf numFmtId="165" fontId="26" fillId="0" borderId="33" xfId="0" applyNumberFormat="1" applyFont="1" applyFill="1" applyBorder="1" applyAlignment="1">
      <alignment vertical="center" wrapText="1"/>
    </xf>
    <xf numFmtId="165" fontId="26" fillId="35" borderId="26" xfId="0" applyNumberFormat="1" applyFont="1" applyFill="1" applyBorder="1" applyAlignment="1">
      <alignment horizontal="right" vertical="center" wrapText="1"/>
    </xf>
    <xf numFmtId="165" fontId="26" fillId="0" borderId="35" xfId="0" applyNumberFormat="1" applyFont="1" applyFill="1" applyBorder="1" applyAlignment="1">
      <alignment horizontal="right" vertical="center" wrapText="1"/>
    </xf>
    <xf numFmtId="165" fontId="26" fillId="35" borderId="28" xfId="0" applyNumberFormat="1" applyFont="1" applyFill="1" applyBorder="1" applyAlignment="1">
      <alignment horizontal="right" vertical="center" wrapText="1"/>
    </xf>
    <xf numFmtId="165" fontId="26" fillId="0" borderId="26" xfId="0" applyNumberFormat="1" applyFont="1" applyFill="1" applyBorder="1" applyAlignment="1">
      <alignment horizontal="right" vertical="center" wrapText="1"/>
    </xf>
    <xf numFmtId="165" fontId="26" fillId="0" borderId="29" xfId="0" applyNumberFormat="1" applyFont="1" applyFill="1" applyBorder="1" applyAlignment="1">
      <alignment horizontal="right" vertical="center" wrapText="1"/>
    </xf>
    <xf numFmtId="165" fontId="28" fillId="0" borderId="25" xfId="18" applyNumberFormat="1" applyFont="1" applyBorder="1" applyAlignment="1">
      <alignment horizontal="right" vertical="center"/>
    </xf>
    <xf numFmtId="165" fontId="28" fillId="0" borderId="37" xfId="18" applyNumberFormat="1" applyFont="1" applyBorder="1" applyAlignment="1">
      <alignment horizontal="right" vertical="center"/>
    </xf>
    <xf numFmtId="165" fontId="28" fillId="0" borderId="60" xfId="18" applyNumberFormat="1" applyFont="1" applyBorder="1" applyAlignment="1">
      <alignment horizontal="right" vertical="center"/>
    </xf>
    <xf numFmtId="165" fontId="26" fillId="35" borderId="29" xfId="0" applyNumberFormat="1" applyFont="1" applyFill="1" applyBorder="1" applyAlignment="1">
      <alignment horizontal="right" vertical="center" wrapText="1"/>
    </xf>
    <xf numFmtId="165" fontId="26" fillId="35" borderId="38" xfId="0" applyNumberFormat="1" applyFont="1" applyFill="1" applyBorder="1" applyAlignment="1">
      <alignment horizontal="right" vertical="center" wrapText="1"/>
    </xf>
    <xf numFmtId="165" fontId="26" fillId="35" borderId="61" xfId="0" applyNumberFormat="1" applyFont="1" applyFill="1" applyBorder="1" applyAlignment="1">
      <alignment horizontal="right" vertical="center" wrapText="1"/>
    </xf>
    <xf numFmtId="165" fontId="28" fillId="0" borderId="32" xfId="18" applyNumberFormat="1" applyFont="1" applyBorder="1" applyAlignment="1">
      <alignment horizontal="right" vertical="center"/>
    </xf>
    <xf numFmtId="165" fontId="26" fillId="35" borderId="35" xfId="0" applyNumberFormat="1" applyFont="1" applyFill="1" applyBorder="1" applyAlignment="1">
      <alignment horizontal="right" vertical="center" wrapText="1"/>
    </xf>
    <xf numFmtId="165" fontId="28" fillId="0" borderId="35" xfId="18" applyNumberFormat="1" applyFont="1" applyBorder="1" applyAlignment="1">
      <alignment horizontal="right" vertical="center"/>
    </xf>
    <xf numFmtId="165" fontId="26" fillId="35" borderId="62" xfId="0" applyNumberFormat="1" applyFont="1" applyFill="1" applyBorder="1" applyAlignment="1">
      <alignment horizontal="right" vertical="center" wrapText="1"/>
    </xf>
    <xf numFmtId="165" fontId="26" fillId="0" borderId="40" xfId="0" applyNumberFormat="1" applyFont="1" applyBorder="1" applyAlignment="1">
      <alignment vertical="center"/>
    </xf>
    <xf numFmtId="165" fontId="30" fillId="0" borderId="32" xfId="0" applyNumberFormat="1" applyFont="1" applyFill="1" applyBorder="1" applyAlignment="1">
      <alignment vertical="center" wrapText="1"/>
    </xf>
    <xf numFmtId="164" fontId="27" fillId="34" borderId="0" xfId="0" applyNumberFormat="1" applyFont="1" applyFill="1" applyBorder="1" applyAlignment="1">
      <alignment vertical="center" wrapText="1"/>
    </xf>
    <xf numFmtId="164" fontId="21" fillId="34" borderId="0" xfId="0" applyNumberFormat="1" applyFont="1" applyFill="1" applyBorder="1" applyAlignment="1">
      <alignment horizontal="right" vertical="center" wrapText="1"/>
    </xf>
    <xf numFmtId="164" fontId="26" fillId="35" borderId="0" xfId="0" applyNumberFormat="1" applyFont="1" applyFill="1" applyBorder="1" applyAlignment="1">
      <alignment horizontal="right" vertical="center" wrapText="1"/>
    </xf>
    <xf numFmtId="164" fontId="26" fillId="35" borderId="41" xfId="0" applyNumberFormat="1" applyFont="1" applyFill="1" applyBorder="1" applyAlignment="1">
      <alignment horizontal="right" vertical="center" wrapText="1"/>
    </xf>
    <xf numFmtId="164" fontId="26" fillId="0" borderId="19" xfId="0" applyNumberFormat="1" applyFont="1" applyFill="1" applyBorder="1" applyAlignment="1">
      <alignment horizontal="right" vertical="center" wrapText="1"/>
    </xf>
    <xf numFmtId="164" fontId="26" fillId="0" borderId="21" xfId="0" applyNumberFormat="1" applyFont="1" applyFill="1" applyBorder="1" applyAlignment="1">
      <alignment horizontal="right" vertical="center" wrapText="1"/>
    </xf>
    <xf numFmtId="164" fontId="27" fillId="34" borderId="0" xfId="18" applyNumberFormat="1" applyFont="1" applyFill="1" applyBorder="1" applyAlignment="1">
      <alignment vertical="center"/>
    </xf>
    <xf numFmtId="164" fontId="27" fillId="34" borderId="0" xfId="0" applyNumberFormat="1" applyFont="1" applyFill="1" applyBorder="1" applyAlignment="1">
      <alignment/>
    </xf>
    <xf numFmtId="164" fontId="28" fillId="0" borderId="35" xfId="18" applyNumberFormat="1" applyFont="1" applyFill="1" applyBorder="1" applyAlignment="1">
      <alignment vertical="center"/>
    </xf>
    <xf numFmtId="164" fontId="28" fillId="0" borderId="36" xfId="18" applyNumberFormat="1" applyFont="1" applyFill="1" applyBorder="1" applyAlignment="1">
      <alignment vertical="center"/>
    </xf>
    <xf numFmtId="164" fontId="26" fillId="35" borderId="19" xfId="0" applyNumberFormat="1" applyFont="1" applyFill="1" applyBorder="1" applyAlignment="1">
      <alignment vertical="center" wrapText="1"/>
    </xf>
    <xf numFmtId="164" fontId="26" fillId="35" borderId="40" xfId="0" applyNumberFormat="1" applyFont="1" applyFill="1" applyBorder="1" applyAlignment="1">
      <alignment vertical="center" wrapText="1"/>
    </xf>
    <xf numFmtId="164" fontId="28" fillId="0" borderId="32" xfId="18" applyNumberFormat="1" applyFont="1" applyBorder="1" applyAlignment="1">
      <alignment vertical="center"/>
    </xf>
    <xf numFmtId="164" fontId="28" fillId="0" borderId="33" xfId="18" applyNumberFormat="1" applyFont="1" applyBorder="1" applyAlignment="1">
      <alignment vertical="center"/>
    </xf>
    <xf numFmtId="164" fontId="26" fillId="35" borderId="16" xfId="0" applyNumberFormat="1" applyFont="1" applyFill="1" applyBorder="1" applyAlignment="1">
      <alignment vertical="center" wrapText="1"/>
    </xf>
    <xf numFmtId="164" fontId="28" fillId="0" borderId="25" xfId="18" applyNumberFormat="1" applyFont="1" applyBorder="1" applyAlignment="1">
      <alignment vertical="center"/>
    </xf>
    <xf numFmtId="164" fontId="28" fillId="0" borderId="37" xfId="18" applyNumberFormat="1" applyFont="1" applyBorder="1" applyAlignment="1">
      <alignment vertical="center"/>
    </xf>
    <xf numFmtId="164" fontId="20" fillId="0" borderId="19" xfId="0" applyNumberFormat="1" applyFont="1" applyBorder="1"/>
    <xf numFmtId="164" fontId="26" fillId="35" borderId="26" xfId="0" applyNumberFormat="1" applyFont="1" applyFill="1" applyBorder="1" applyAlignment="1">
      <alignment vertical="center" wrapText="1"/>
    </xf>
    <xf numFmtId="164" fontId="26" fillId="35" borderId="28" xfId="0" applyNumberFormat="1" applyFont="1" applyFill="1" applyBorder="1" applyAlignment="1">
      <alignment vertical="center" wrapText="1"/>
    </xf>
    <xf numFmtId="164" fontId="27" fillId="34" borderId="56" xfId="0" applyNumberFormat="1" applyFont="1" applyFill="1" applyBorder="1" applyAlignment="1">
      <alignment vertical="center"/>
    </xf>
    <xf numFmtId="164" fontId="26" fillId="35" borderId="28" xfId="0" applyNumberFormat="1" applyFont="1" applyFill="1" applyBorder="1" applyAlignment="1">
      <alignment horizontal="right" vertical="center" wrapText="1"/>
    </xf>
    <xf numFmtId="164" fontId="28" fillId="0" borderId="25" xfId="18" applyNumberFormat="1" applyFont="1" applyBorder="1" applyAlignment="1">
      <alignment horizontal="right" vertical="center"/>
    </xf>
    <xf numFmtId="164" fontId="20" fillId="0" borderId="25" xfId="0" applyNumberFormat="1" applyFont="1" applyBorder="1"/>
    <xf numFmtId="164" fontId="20" fillId="0" borderId="0" xfId="0" applyNumberFormat="1" applyFont="1"/>
    <xf numFmtId="164" fontId="26" fillId="35" borderId="29" xfId="0" applyNumberFormat="1" applyFont="1" applyFill="1" applyBorder="1" applyAlignment="1">
      <alignment horizontal="right" vertical="center" wrapText="1"/>
    </xf>
    <xf numFmtId="164" fontId="26" fillId="35" borderId="38" xfId="0" applyNumberFormat="1" applyFont="1" applyFill="1" applyBorder="1" applyAlignment="1">
      <alignment horizontal="right" vertical="center" wrapText="1"/>
    </xf>
    <xf numFmtId="164" fontId="28" fillId="0" borderId="37" xfId="18" applyNumberFormat="1" applyFont="1" applyBorder="1" applyAlignment="1">
      <alignment horizontal="right" vertical="center"/>
    </xf>
    <xf numFmtId="3" fontId="28" fillId="0" borderId="25" xfId="18" applyNumberFormat="1" applyFont="1" applyBorder="1" applyAlignment="1">
      <alignment horizontal="center" vertical="center"/>
    </xf>
    <xf numFmtId="3" fontId="26" fillId="35" borderId="26" xfId="0" applyNumberFormat="1" applyFont="1" applyFill="1" applyBorder="1" applyAlignment="1">
      <alignment horizontal="center" vertical="center" wrapText="1"/>
    </xf>
    <xf numFmtId="3" fontId="26" fillId="35" borderId="28" xfId="0" applyNumberFormat="1" applyFont="1" applyFill="1" applyBorder="1" applyAlignment="1">
      <alignment horizontal="center" vertical="center" wrapText="1"/>
    </xf>
    <xf numFmtId="0" fontId="20" fillId="33" borderId="0" xfId="0" applyFont="1" applyFill="1" applyBorder="1" applyAlignment="1">
      <alignment horizontal="center" vertical="center"/>
    </xf>
    <xf numFmtId="164" fontId="27" fillId="34" borderId="0" xfId="0" applyNumberFormat="1" applyFont="1" applyFill="1" applyBorder="1" applyAlignment="1">
      <alignment horizontal="center" vertical="center"/>
    </xf>
    <xf numFmtId="164" fontId="26" fillId="0" borderId="19" xfId="0" applyNumberFormat="1" applyFont="1" applyBorder="1" applyAlignment="1">
      <alignment horizontal="center" vertical="center"/>
    </xf>
    <xf numFmtId="164" fontId="26" fillId="0" borderId="16" xfId="0" applyNumberFormat="1" applyFont="1" applyBorder="1" applyAlignment="1">
      <alignment horizontal="center" vertical="center"/>
    </xf>
    <xf numFmtId="164" fontId="28" fillId="0" borderId="35" xfId="0" applyNumberFormat="1" applyFont="1" applyBorder="1" applyAlignment="1">
      <alignment horizontal="center" vertical="center"/>
    </xf>
    <xf numFmtId="164" fontId="26" fillId="0" borderId="40" xfId="0" applyNumberFormat="1" applyFont="1" applyBorder="1" applyAlignment="1">
      <alignment horizontal="center" vertical="center"/>
    </xf>
    <xf numFmtId="0" fontId="20" fillId="0" borderId="0" xfId="0" applyFont="1" applyBorder="1" applyAlignment="1">
      <alignment horizontal="center" vertical="center"/>
    </xf>
    <xf numFmtId="164" fontId="26" fillId="0" borderId="0" xfId="0" applyNumberFormat="1" applyFont="1" applyFill="1" applyBorder="1" applyAlignment="1">
      <alignment horizontal="right" vertical="center" wrapText="1"/>
    </xf>
    <xf numFmtId="164" fontId="26" fillId="0" borderId="42" xfId="0" applyNumberFormat="1" applyFont="1" applyFill="1" applyBorder="1" applyAlignment="1">
      <alignment horizontal="right" vertical="center" wrapText="1"/>
    </xf>
    <xf numFmtId="164" fontId="26" fillId="0" borderId="64" xfId="0" applyNumberFormat="1" applyFont="1" applyFill="1" applyBorder="1" applyAlignment="1">
      <alignment horizontal="right" vertical="center" wrapText="1"/>
    </xf>
    <xf numFmtId="165" fontId="26" fillId="0" borderId="62" xfId="0" applyNumberFormat="1" applyFont="1" applyFill="1" applyBorder="1" applyAlignment="1">
      <alignment horizontal="right" vertical="center" wrapText="1"/>
    </xf>
    <xf numFmtId="165" fontId="26" fillId="0" borderId="56" xfId="0" applyNumberFormat="1" applyFont="1" applyFill="1" applyBorder="1" applyAlignment="1">
      <alignment horizontal="right" vertical="center" wrapText="1"/>
    </xf>
    <xf numFmtId="165" fontId="26" fillId="0" borderId="41" xfId="0" applyNumberFormat="1" applyFont="1" applyFill="1" applyBorder="1" applyAlignment="1">
      <alignment horizontal="right" vertical="center" wrapText="1"/>
    </xf>
    <xf numFmtId="165" fontId="26" fillId="0" borderId="0" xfId="0" applyNumberFormat="1" applyFont="1" applyFill="1" applyBorder="1" applyAlignment="1">
      <alignment horizontal="right" vertical="center" wrapText="1"/>
    </xf>
    <xf numFmtId="164" fontId="26" fillId="0" borderId="0" xfId="0" applyNumberFormat="1" applyFont="1" applyFill="1" applyBorder="1" applyAlignment="1">
      <alignment vertical="center" wrapText="1"/>
    </xf>
    <xf numFmtId="164" fontId="26" fillId="0" borderId="42" xfId="0" applyNumberFormat="1" applyFont="1" applyFill="1" applyBorder="1" applyAlignment="1">
      <alignment vertical="center" wrapText="1"/>
    </xf>
    <xf numFmtId="164" fontId="26" fillId="0" borderId="41" xfId="0" applyNumberFormat="1" applyFont="1" applyFill="1" applyBorder="1" applyAlignment="1">
      <alignment vertical="center" wrapText="1"/>
    </xf>
    <xf numFmtId="164" fontId="26" fillId="0" borderId="64" xfId="0" applyNumberFormat="1" applyFont="1" applyFill="1" applyBorder="1" applyAlignment="1">
      <alignment vertical="center" wrapText="1"/>
    </xf>
    <xf numFmtId="164" fontId="26" fillId="0" borderId="62" xfId="0" applyNumberFormat="1" applyFont="1" applyFill="1" applyBorder="1" applyAlignment="1">
      <alignment vertical="center" wrapText="1"/>
    </xf>
    <xf numFmtId="164" fontId="26" fillId="0" borderId="56" xfId="0" applyNumberFormat="1" applyFont="1" applyFill="1" applyBorder="1" applyAlignment="1">
      <alignment vertical="center" wrapText="1"/>
    </xf>
    <xf numFmtId="164" fontId="26" fillId="0" borderId="56" xfId="0" applyNumberFormat="1" applyFont="1" applyFill="1" applyBorder="1" applyAlignment="1">
      <alignment horizontal="right" vertical="center" wrapText="1"/>
    </xf>
    <xf numFmtId="164" fontId="26" fillId="0" borderId="64" xfId="18" applyNumberFormat="1" applyFont="1" applyBorder="1" applyAlignment="1">
      <alignment horizontal="right" vertical="center"/>
    </xf>
    <xf numFmtId="164" fontId="26" fillId="35" borderId="62" xfId="0" applyNumberFormat="1" applyFont="1" applyFill="1" applyBorder="1" applyAlignment="1">
      <alignment horizontal="right" vertical="center" wrapText="1"/>
    </xf>
    <xf numFmtId="164" fontId="26" fillId="0" borderId="56" xfId="18" applyNumberFormat="1" applyFont="1" applyBorder="1" applyAlignment="1">
      <alignment horizontal="right" vertical="center"/>
    </xf>
    <xf numFmtId="164" fontId="26" fillId="0" borderId="65" xfId="0" applyNumberFormat="1" applyFont="1" applyBorder="1"/>
    <xf numFmtId="0" fontId="0" fillId="0" borderId="19" xfId="0" applyBorder="1"/>
    <xf numFmtId="0" fontId="0" fillId="0" borderId="32" xfId="0" applyBorder="1"/>
    <xf numFmtId="164" fontId="26" fillId="0" borderId="66" xfId="0" applyNumberFormat="1" applyFont="1" applyFill="1" applyBorder="1" applyAlignment="1">
      <alignment horizontal="right" vertical="center" wrapText="1"/>
    </xf>
    <xf numFmtId="164" fontId="30" fillId="36" borderId="41" xfId="0" applyNumberFormat="1" applyFont="1" applyFill="1" applyBorder="1" applyAlignment="1">
      <alignment vertical="center" wrapText="1"/>
    </xf>
    <xf numFmtId="164" fontId="30" fillId="36" borderId="64" xfId="0" applyNumberFormat="1" applyFont="1" applyFill="1" applyBorder="1" applyAlignment="1">
      <alignment vertical="center" wrapText="1"/>
    </xf>
    <xf numFmtId="164" fontId="30" fillId="36" borderId="62" xfId="0" applyNumberFormat="1" applyFont="1" applyFill="1" applyBorder="1" applyAlignment="1">
      <alignment vertical="center" wrapText="1"/>
    </xf>
    <xf numFmtId="0" fontId="26" fillId="33" borderId="67" xfId="0" applyFont="1" applyFill="1" applyBorder="1"/>
    <xf numFmtId="164" fontId="26" fillId="0" borderId="68" xfId="0" applyNumberFormat="1" applyFont="1" applyBorder="1" applyAlignment="1">
      <alignment vertical="center"/>
    </xf>
    <xf numFmtId="164" fontId="26" fillId="0" borderId="69" xfId="0" applyNumberFormat="1" applyFont="1" applyBorder="1" applyAlignment="1">
      <alignment vertical="center"/>
    </xf>
    <xf numFmtId="164" fontId="26" fillId="0" borderId="70" xfId="0" applyNumberFormat="1" applyFont="1" applyBorder="1" applyAlignment="1">
      <alignment vertical="center"/>
    </xf>
    <xf numFmtId="164" fontId="26" fillId="0" borderId="71" xfId="0" applyNumberFormat="1" applyFont="1" applyBorder="1" applyAlignment="1">
      <alignment vertical="center"/>
    </xf>
    <xf numFmtId="164" fontId="21" fillId="34" borderId="0" xfId="0" applyNumberFormat="1" applyFont="1" applyFill="1" applyBorder="1" applyAlignment="1">
      <alignment vertical="center"/>
    </xf>
    <xf numFmtId="165" fontId="26" fillId="0" borderId="64" xfId="0" applyNumberFormat="1" applyFont="1" applyFill="1" applyBorder="1" applyAlignment="1">
      <alignment vertical="center" wrapText="1"/>
    </xf>
    <xf numFmtId="165" fontId="26" fillId="0" borderId="62" xfId="0" applyNumberFormat="1" applyFont="1" applyFill="1" applyBorder="1" applyAlignment="1">
      <alignment vertical="center" wrapText="1"/>
    </xf>
    <xf numFmtId="164" fontId="26" fillId="0" borderId="72" xfId="0" applyNumberFormat="1" applyFont="1" applyBorder="1" applyAlignment="1">
      <alignment vertical="center"/>
    </xf>
    <xf numFmtId="164" fontId="26" fillId="0" borderId="73" xfId="0" applyNumberFormat="1" applyFont="1" applyBorder="1" applyAlignment="1">
      <alignment vertical="center"/>
    </xf>
    <xf numFmtId="164" fontId="26" fillId="0" borderId="74" xfId="0" applyNumberFormat="1" applyFont="1" applyBorder="1" applyAlignment="1">
      <alignment vertical="center"/>
    </xf>
    <xf numFmtId="164" fontId="26" fillId="0" borderId="75" xfId="0" applyNumberFormat="1" applyFont="1" applyBorder="1" applyAlignment="1">
      <alignment vertical="center"/>
    </xf>
    <xf numFmtId="164" fontId="26" fillId="0" borderId="76" xfId="0" applyNumberFormat="1" applyFont="1" applyBorder="1" applyAlignment="1">
      <alignment vertical="center"/>
    </xf>
    <xf numFmtId="164" fontId="26" fillId="0" borderId="77" xfId="0" applyNumberFormat="1" applyFont="1" applyBorder="1" applyAlignment="1">
      <alignment vertical="center"/>
    </xf>
    <xf numFmtId="164" fontId="26" fillId="0" borderId="78" xfId="0" applyNumberFormat="1" applyFont="1" applyBorder="1" applyAlignment="1">
      <alignment vertical="center"/>
    </xf>
    <xf numFmtId="164" fontId="26" fillId="0" borderId="79" xfId="0" applyNumberFormat="1" applyFont="1" applyFill="1" applyBorder="1" applyAlignment="1">
      <alignment horizontal="right" vertical="center" wrapText="1"/>
    </xf>
    <xf numFmtId="165" fontId="27" fillId="34" borderId="80" xfId="0" applyNumberFormat="1" applyFont="1" applyFill="1" applyBorder="1" applyAlignment="1">
      <alignment vertical="center"/>
    </xf>
    <xf numFmtId="165" fontId="27" fillId="34" borderId="81" xfId="0" applyNumberFormat="1" applyFont="1" applyFill="1" applyBorder="1" applyAlignment="1">
      <alignment vertical="center"/>
    </xf>
    <xf numFmtId="165" fontId="27" fillId="34" borderId="81" xfId="18" applyNumberFormat="1" applyFont="1" applyFill="1" applyBorder="1" applyAlignment="1">
      <alignment vertical="center"/>
    </xf>
    <xf numFmtId="165" fontId="27" fillId="34" borderId="81" xfId="0" applyNumberFormat="1" applyFont="1" applyFill="1" applyBorder="1" applyAlignment="1">
      <alignment/>
    </xf>
    <xf numFmtId="165" fontId="26" fillId="0" borderId="64" xfId="0" applyNumberFormat="1" applyFont="1" applyFill="1" applyBorder="1" applyAlignment="1">
      <alignment horizontal="right" vertical="center" wrapText="1"/>
    </xf>
    <xf numFmtId="165" fontId="26" fillId="0" borderId="42" xfId="0" applyNumberFormat="1" applyFont="1" applyFill="1" applyBorder="1" applyAlignment="1">
      <alignment horizontal="right" vertical="center" wrapText="1"/>
    </xf>
    <xf numFmtId="165" fontId="26" fillId="0" borderId="44" xfId="0" applyNumberFormat="1" applyFont="1" applyBorder="1" applyAlignment="1">
      <alignment vertical="center"/>
    </xf>
    <xf numFmtId="165" fontId="26" fillId="0" borderId="47" xfId="0" applyNumberFormat="1" applyFont="1" applyBorder="1" applyAlignment="1">
      <alignment vertical="center"/>
    </xf>
    <xf numFmtId="0" fontId="27" fillId="34" borderId="0" xfId="0" applyFont="1" applyFill="1" applyBorder="1" applyAlignment="1">
      <alignment wrapText="1"/>
    </xf>
    <xf numFmtId="0" fontId="0" fillId="0" borderId="82" xfId="0" applyBorder="1"/>
    <xf numFmtId="0" fontId="4" fillId="0" borderId="82" xfId="0" applyFont="1" applyFill="1" applyBorder="1"/>
    <xf numFmtId="0" fontId="4" fillId="0" borderId="19" xfId="0" applyFont="1" applyFill="1" applyBorder="1"/>
    <xf numFmtId="0" fontId="4" fillId="38" borderId="83" xfId="0" applyFont="1" applyFill="1" applyBorder="1"/>
    <xf numFmtId="0" fontId="36" fillId="38" borderId="84" xfId="0" applyFont="1" applyFill="1" applyBorder="1"/>
    <xf numFmtId="0" fontId="37" fillId="0" borderId="19" xfId="0" applyNumberFormat="1" applyFont="1" applyBorder="1" applyAlignment="1">
      <alignment horizontal="left" vertical="center"/>
    </xf>
    <xf numFmtId="0" fontId="38" fillId="0" borderId="19" xfId="0" applyFont="1" applyBorder="1"/>
    <xf numFmtId="0" fontId="39" fillId="0" borderId="19" xfId="0" applyFont="1" applyBorder="1"/>
    <xf numFmtId="0" fontId="7" fillId="34" borderId="85" xfId="0" applyFont="1" applyFill="1" applyBorder="1"/>
    <xf numFmtId="0" fontId="4" fillId="34" borderId="86" xfId="0" applyFont="1" applyFill="1" applyBorder="1"/>
    <xf numFmtId="0" fontId="35" fillId="0" borderId="19" xfId="61" applyBorder="1"/>
    <xf numFmtId="0" fontId="41" fillId="0" borderId="87" xfId="0" applyFont="1" applyBorder="1"/>
    <xf numFmtId="0" fontId="35" fillId="0" borderId="0" xfId="61"/>
    <xf numFmtId="0" fontId="20" fillId="33" borderId="57" xfId="0" applyFont="1" applyFill="1" applyBorder="1" applyAlignment="1">
      <alignment vertical="center"/>
    </xf>
    <xf numFmtId="0" fontId="21" fillId="33" borderId="0" xfId="0" applyFont="1" applyFill="1" applyAlignment="1">
      <alignment vertical="center"/>
    </xf>
    <xf numFmtId="0" fontId="23" fillId="33" borderId="0" xfId="0" applyFont="1" applyFill="1" applyAlignment="1">
      <alignment vertical="center"/>
    </xf>
    <xf numFmtId="0" fontId="24" fillId="33" borderId="0" xfId="0" applyFont="1" applyFill="1" applyAlignment="1">
      <alignment vertical="center"/>
    </xf>
    <xf numFmtId="0" fontId="25" fillId="33" borderId="0" xfId="0" applyFont="1" applyFill="1" applyBorder="1" applyAlignment="1">
      <alignment horizontal="center" vertical="center"/>
    </xf>
    <xf numFmtId="0" fontId="20" fillId="33" borderId="12" xfId="0" applyFont="1" applyFill="1" applyBorder="1" applyAlignment="1">
      <alignment vertical="center"/>
    </xf>
    <xf numFmtId="0" fontId="7" fillId="34" borderId="0" xfId="0" applyFont="1" applyFill="1" applyBorder="1" applyAlignment="1">
      <alignment vertical="center"/>
    </xf>
    <xf numFmtId="0" fontId="26" fillId="33" borderId="14" xfId="0" applyFont="1" applyFill="1" applyBorder="1" applyAlignment="1">
      <alignment vertical="center"/>
    </xf>
    <xf numFmtId="0" fontId="26" fillId="33" borderId="15" xfId="0" applyFont="1" applyFill="1" applyBorder="1" applyAlignment="1">
      <alignment vertical="center"/>
    </xf>
    <xf numFmtId="0" fontId="27" fillId="34" borderId="0" xfId="0" applyFont="1" applyFill="1" applyBorder="1" applyAlignment="1">
      <alignment vertical="center"/>
    </xf>
    <xf numFmtId="166" fontId="20" fillId="33" borderId="0" xfId="0" applyNumberFormat="1" applyFont="1" applyFill="1" applyAlignment="1">
      <alignment vertical="center"/>
    </xf>
    <xf numFmtId="0" fontId="26" fillId="33" borderId="22" xfId="0" applyFont="1" applyFill="1" applyBorder="1" applyAlignment="1">
      <alignment vertical="center"/>
    </xf>
    <xf numFmtId="0" fontId="26" fillId="33" borderId="23" xfId="0" applyFont="1" applyFill="1" applyBorder="1" applyAlignment="1">
      <alignment vertical="center"/>
    </xf>
    <xf numFmtId="0" fontId="28" fillId="33" borderId="17" xfId="0" applyFont="1" applyFill="1" applyBorder="1" applyAlignment="1">
      <alignment vertical="center"/>
    </xf>
    <xf numFmtId="0" fontId="26" fillId="33" borderId="18" xfId="0" applyFont="1" applyFill="1" applyBorder="1" applyAlignment="1">
      <alignment vertical="center"/>
    </xf>
    <xf numFmtId="0" fontId="26" fillId="33" borderId="20" xfId="0" applyFont="1" applyFill="1" applyBorder="1" applyAlignment="1">
      <alignment vertical="center"/>
    </xf>
    <xf numFmtId="0" fontId="28" fillId="33" borderId="14" xfId="0" applyFont="1" applyFill="1" applyBorder="1" applyAlignment="1">
      <alignment vertical="center"/>
    </xf>
    <xf numFmtId="0" fontId="28" fillId="33" borderId="24" xfId="0" applyFont="1" applyFill="1" applyBorder="1" applyAlignment="1">
      <alignment vertical="center"/>
    </xf>
    <xf numFmtId="0" fontId="27" fillId="34" borderId="0" xfId="0" applyFont="1" applyFill="1" applyBorder="1" applyAlignment="1">
      <alignment vertical="center" wrapText="1"/>
    </xf>
    <xf numFmtId="0" fontId="20" fillId="33" borderId="13" xfId="0" applyFont="1" applyFill="1" applyBorder="1" applyAlignment="1">
      <alignment vertical="center"/>
    </xf>
    <xf numFmtId="0" fontId="29" fillId="33" borderId="30" xfId="0" applyFont="1" applyFill="1" applyBorder="1" applyAlignment="1">
      <alignment horizontal="left" vertical="center" wrapText="1"/>
    </xf>
    <xf numFmtId="0" fontId="29" fillId="33" borderId="31" xfId="0" applyFont="1" applyFill="1" applyBorder="1" applyAlignment="1">
      <alignment horizontal="left" vertical="center" wrapText="1"/>
    </xf>
    <xf numFmtId="0" fontId="29" fillId="33" borderId="30" xfId="0" applyFont="1" applyFill="1" applyBorder="1" applyAlignment="1">
      <alignment vertical="center"/>
    </xf>
    <xf numFmtId="0" fontId="20" fillId="33" borderId="11" xfId="0" applyFont="1" applyFill="1" applyBorder="1" applyAlignment="1">
      <alignment vertical="center"/>
    </xf>
    <xf numFmtId="0" fontId="2" fillId="33" borderId="0" xfId="0" applyFont="1" applyFill="1" applyAlignment="1">
      <alignment vertical="center"/>
    </xf>
    <xf numFmtId="0" fontId="29" fillId="33" borderId="0" xfId="0" applyFont="1" applyFill="1" applyAlignment="1">
      <alignment vertical="center"/>
    </xf>
    <xf numFmtId="0" fontId="20" fillId="0" borderId="0" xfId="0" applyFont="1" applyFill="1" applyAlignment="1">
      <alignment vertical="center"/>
    </xf>
    <xf numFmtId="0" fontId="40" fillId="33" borderId="0" xfId="0" applyFont="1" applyFill="1" applyAlignment="1">
      <alignment/>
    </xf>
    <xf numFmtId="0" fontId="40" fillId="33" borderId="0" xfId="0" applyFont="1" applyFill="1" applyAlignment="1">
      <alignment horizontal="left"/>
    </xf>
    <xf numFmtId="0" fontId="40" fillId="33" borderId="0" xfId="0" applyFont="1" applyFill="1" applyAlignment="1">
      <alignment horizontal="left" vertical="center"/>
    </xf>
    <xf numFmtId="0" fontId="0" fillId="0" borderId="0" xfId="0" applyFill="1"/>
    <xf numFmtId="0" fontId="35" fillId="0" borderId="88" xfId="61" applyBorder="1" applyAlignment="1">
      <alignment vertical="center"/>
    </xf>
    <xf numFmtId="0" fontId="0" fillId="0" borderId="87" xfId="0" applyBorder="1" applyAlignment="1">
      <alignment vertical="center"/>
    </xf>
    <xf numFmtId="0" fontId="7" fillId="34" borderId="89" xfId="0" applyFont="1" applyFill="1" applyBorder="1" applyAlignment="1">
      <alignment vertical="center"/>
    </xf>
    <xf numFmtId="0" fontId="7" fillId="34" borderId="90" xfId="0" applyFont="1" applyFill="1" applyBorder="1" applyAlignment="1">
      <alignment vertical="center"/>
    </xf>
    <xf numFmtId="0" fontId="18" fillId="38" borderId="85" xfId="0" applyFont="1" applyFill="1" applyBorder="1" applyAlignment="1">
      <alignment vertical="center"/>
    </xf>
    <xf numFmtId="0" fontId="0" fillId="38" borderId="86" xfId="0" applyFill="1" applyBorder="1" applyAlignment="1">
      <alignment vertical="center"/>
    </xf>
    <xf numFmtId="0" fontId="35" fillId="0" borderId="89" xfId="61" applyBorder="1" applyAlignment="1">
      <alignment vertical="center"/>
    </xf>
    <xf numFmtId="0" fontId="0" fillId="0" borderId="90" xfId="0" applyBorder="1" applyAlignment="1">
      <alignment vertical="center"/>
    </xf>
    <xf numFmtId="0" fontId="0" fillId="0" borderId="89" xfId="0" applyBorder="1" applyAlignment="1">
      <alignment vertical="center"/>
    </xf>
    <xf numFmtId="0" fontId="0" fillId="0" borderId="90" xfId="0" applyBorder="1" applyAlignment="1">
      <alignment vertical="center" wrapText="1"/>
    </xf>
    <xf numFmtId="0" fontId="0" fillId="38" borderId="85" xfId="0" applyFill="1" applyBorder="1" applyAlignment="1">
      <alignment vertical="center"/>
    </xf>
    <xf numFmtId="0" fontId="29" fillId="33" borderId="91" xfId="0" applyFont="1" applyFill="1" applyBorder="1" applyAlignment="1">
      <alignment horizontal="left" wrapText="1"/>
    </xf>
    <xf numFmtId="0" fontId="29" fillId="33" borderId="30" xfId="0" applyFont="1" applyFill="1" applyBorder="1" applyAlignment="1">
      <alignment horizontal="left" wrapText="1"/>
    </xf>
    <xf numFmtId="0" fontId="29" fillId="33" borderId="51" xfId="0" applyFont="1" applyFill="1" applyBorder="1" applyAlignment="1">
      <alignment horizontal="left" wrapText="1"/>
    </xf>
    <xf numFmtId="0" fontId="29" fillId="33" borderId="31" xfId="0" applyFont="1" applyFill="1" applyBorder="1" applyAlignment="1">
      <alignment horizontal="left" wrapText="1"/>
    </xf>
    <xf numFmtId="0" fontId="29" fillId="33" borderId="91" xfId="0" applyFont="1" applyFill="1" applyBorder="1" applyAlignment="1">
      <alignment horizontal="left" vertical="center" wrapText="1"/>
    </xf>
    <xf numFmtId="0" fontId="29" fillId="33" borderId="30" xfId="0" applyFont="1" applyFill="1" applyBorder="1" applyAlignment="1">
      <alignment horizontal="left" vertical="center" wrapText="1"/>
    </xf>
    <xf numFmtId="0" fontId="29" fillId="33" borderId="51" xfId="0" applyFont="1" applyFill="1" applyBorder="1" applyAlignment="1">
      <alignment horizontal="left" vertical="center" wrapText="1"/>
    </xf>
    <xf numFmtId="0" fontId="29" fillId="33" borderId="31" xfId="0" applyFont="1" applyFill="1" applyBorder="1" applyAlignment="1">
      <alignment horizontal="left" vertical="center" wrapText="1"/>
    </xf>
    <xf numFmtId="0" fontId="20" fillId="33" borderId="57" xfId="0" applyFont="1" applyFill="1" applyBorder="1" applyAlignment="1">
      <alignment horizontal="center"/>
    </xf>
    <xf numFmtId="0" fontId="20" fillId="33" borderId="0" xfId="0" applyFont="1" applyFill="1" applyBorder="1" applyAlignment="1">
      <alignment horizontal="center"/>
    </xf>
    <xf numFmtId="0" fontId="29" fillId="33" borderId="0" xfId="0" applyFont="1" applyFill="1" applyBorder="1"/>
  </cellXfs>
  <cellStyles count="48">
    <cellStyle name="Normal" xfId="0"/>
    <cellStyle name="Percent" xfId="15"/>
    <cellStyle name="Currency" xfId="16"/>
    <cellStyle name="Currency [0]" xfId="17"/>
    <cellStyle name="Comma" xfId="18"/>
    <cellStyle name="Comma [0]" xfId="19"/>
    <cellStyle name="20% - Accent1" xfId="20"/>
    <cellStyle name="20% - Accent2" xfId="21"/>
    <cellStyle name="20% - Accent3" xfId="22"/>
    <cellStyle name="20% - Accent4" xfId="23"/>
    <cellStyle name="20% - Accent5" xfId="24"/>
    <cellStyle name="20% - Accent6" xfId="25"/>
    <cellStyle name="40% - Accent1" xfId="26"/>
    <cellStyle name="40% - Accent2" xfId="27"/>
    <cellStyle name="40% - Accent3" xfId="28"/>
    <cellStyle name="40% - Accent4" xfId="29"/>
    <cellStyle name="40% - Accent5" xfId="30"/>
    <cellStyle name="40% - Accent6"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Title" xfId="58"/>
    <cellStyle name="Total" xfId="59"/>
    <cellStyle name="Warning Text" xfId="60"/>
    <cellStyle name="Hyperlink"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customXml" Target="../customXml/item2.xml" /><Relationship Id="rId12" Type="http://schemas.openxmlformats.org/officeDocument/2006/relationships/customXml" Target="../customXml/item3.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u="none" baseline="0">
                <a:solidFill>
                  <a:srgbClr val="000000"/>
                </a:solidFill>
                <a:latin typeface="Calibri"/>
                <a:ea typeface="Calibri"/>
                <a:cs typeface="Calibri"/>
              </a:rPr>
              <a:t>National Drug Overdose Deaths</a:t>
            </a:r>
            <a:r>
              <a:rPr lang="en-US" cap="none" sz="1200" b="0" u="none" baseline="0">
                <a:solidFill>
                  <a:srgbClr val="000000"/>
                </a:solidFill>
                <a:latin typeface="Calibri"/>
                <a:ea typeface="Calibri"/>
                <a:cs typeface="Calibri"/>
              </a:rPr>
              <a:t>
Number Among All Ages, by Gender, 1999-2017</a:t>
            </a:r>
          </a:p>
        </c:rich>
      </c:tx>
      <c:layout/>
      <c:overlay val="0"/>
      <c:spPr>
        <a:noFill/>
        <a:ln>
          <a:noFill/>
        </a:ln>
      </c:spPr>
    </c:title>
    <c:plotArea>
      <c:layout>
        <c:manualLayout>
          <c:layoutTarget val="inner"/>
          <c:xMode val="edge"/>
          <c:yMode val="edge"/>
          <c:x val="0.11"/>
          <c:y val="0.28075"/>
          <c:w val="0.8595"/>
          <c:h val="0.347"/>
        </c:manualLayout>
      </c:layout>
      <c:barChart>
        <c:barDir val="col"/>
        <c:grouping val="clustered"/>
        <c:varyColors val="0"/>
        <c:ser>
          <c:idx val="0"/>
          <c:order val="0"/>
          <c:tx>
            <c:v>Total</c:v>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a:noFill/>
            </a:ln>
            <a:effectLst>
              <a:outerShdw blurRad="40000" dist="23000" dir="5400000" rotWithShape="0">
                <a:prstClr val="black">
                  <a:alpha val="35000"/>
                </a:prst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8"/>
              <c:showLegendKey val="0"/>
              <c:showVal val="1"/>
              <c:showBubbleSize val="0"/>
              <c:showCatName val="0"/>
              <c:showSerName val="0"/>
              <c:showPercent val="0"/>
            </c:dLbl>
            <c:dLbl>
              <c:idx val="18"/>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0"/>
            <c:showBubbleSize val="0"/>
            <c:showCatName val="0"/>
            <c:showSerName val="0"/>
            <c:showPercent val="0"/>
          </c:dLbls>
          <c:cat>
            <c:numRef>
              <c:f>'Number Drug OD Deaths'!$C$7:$U$7</c:f>
              <c:numCache/>
            </c:numRef>
          </c:cat>
          <c:val>
            <c:numRef>
              <c:f>'Number Drug OD Deaths'!$C$8:$U$8</c:f>
              <c:numCache/>
            </c:numRef>
          </c:val>
        </c:ser>
        <c:gapWidth val="20"/>
        <c:axId val="5328138"/>
        <c:axId val="47953243"/>
      </c:barChart>
      <c:lineChart>
        <c:grouping val="standard"/>
        <c:varyColors val="0"/>
        <c:ser>
          <c:idx val="2"/>
          <c:order val="1"/>
          <c:tx>
            <c:strRef>
              <c:f>'Number Drug OD Deaths'!$B$10</c:f>
              <c:strCache>
                <c:ptCount val="1"/>
                <c:pt idx="0">
                  <c:v>  Male</c:v>
                </c:pt>
              </c:strCache>
            </c:strRef>
          </c:tx>
          <c:spPr>
            <a:ln w="31750" cap="rnd">
              <a:solidFill>
                <a:schemeClr val="bg1">
                  <a:lumMod val="75000"/>
                </a:schemeClr>
              </a:solidFill>
              <a:round/>
            </a:ln>
            <a:effectLst>
              <a:outerShdw blurRad="40000" dist="23000" dir="5400000" rotWithShape="0">
                <a:prstClr val="black">
                  <a:alpha val="35000"/>
                </a:prstClr>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bg1">
                  <a:lumMod val="75000"/>
                </a:schemeClr>
              </a:solidFill>
              <a:ln w="12700">
                <a:solidFill>
                  <a:schemeClr val="bg1">
                    <a:lumMod val="75000"/>
                  </a:schemeClr>
                </a:solidFill>
                <a:round/>
              </a:ln>
              <a:effectLst>
                <a:outerShdw blurRad="40000" dist="23000" dir="5400000" rotWithShape="0">
                  <a:prstClr val="black">
                    <a:alpha val="35000"/>
                  </a:prstClr>
                </a:outerShdw>
              </a:effectLst>
            </c:spPr>
          </c:marker>
          <c:dLbls>
            <c:numFmt formatCode="General" sourceLinked="1"/>
            <c:showLegendKey val="0"/>
            <c:showVal val="0"/>
            <c:showBubbleSize val="0"/>
            <c:showCatName val="0"/>
            <c:showSerName val="0"/>
            <c:showLeaderLines val="1"/>
            <c:showPercent val="0"/>
          </c:dLbls>
          <c:cat>
            <c:numRef>
              <c:f>'Number Drug OD Deaths'!$C$7:$U$7</c:f>
              <c:numCache/>
            </c:numRef>
          </c:cat>
          <c:val>
            <c:numRef>
              <c:f>'Number Drug OD Deaths'!$C$10:$U$10</c:f>
              <c:numCache/>
            </c:numRef>
          </c:val>
          <c:smooth val="0"/>
        </c:ser>
        <c:ser>
          <c:idx val="1"/>
          <c:order val="2"/>
          <c:tx>
            <c:strRef>
              <c:f>'Number Drug OD Deaths'!$B$9</c:f>
              <c:strCache>
                <c:ptCount val="1"/>
                <c:pt idx="0">
                  <c:v>  Female</c:v>
                </c:pt>
              </c:strCache>
            </c:strRef>
          </c:tx>
          <c:spPr>
            <a:ln w="31750" cap="rnd">
              <a:solidFill>
                <a:schemeClr val="accent6"/>
              </a:solidFill>
              <a:round/>
            </a:ln>
            <a:effectLst>
              <a:outerShdw blurRad="40000" dist="23000" dir="5400000" rotWithShape="0">
                <a:prstClr val="black">
                  <a:alpha val="35000"/>
                </a:prstClr>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6"/>
              </a:solidFill>
              <a:ln w="12700">
                <a:solidFill>
                  <a:schemeClr val="accent6"/>
                </a:solidFill>
                <a:round/>
              </a:ln>
              <a:effectLst>
                <a:outerShdw blurRad="40000" dist="23000" dir="5400000" rotWithShape="0">
                  <a:prstClr val="black">
                    <a:alpha val="35000"/>
                  </a:prstClr>
                </a:outerShdw>
              </a:effectLst>
            </c:spPr>
          </c:marker>
          <c:dLbls>
            <c:numFmt formatCode="General" sourceLinked="1"/>
            <c:showLegendKey val="0"/>
            <c:showVal val="0"/>
            <c:showBubbleSize val="0"/>
            <c:showCatName val="0"/>
            <c:showSerName val="0"/>
            <c:showLeaderLines val="1"/>
            <c:showPercent val="0"/>
          </c:dLbls>
          <c:cat>
            <c:numRef>
              <c:f>'Number Drug OD Deaths'!$C$7:$U$7</c:f>
              <c:numCache/>
            </c:numRef>
          </c:cat>
          <c:val>
            <c:numRef>
              <c:f>'Number Drug OD Deaths'!$C$9:$U$9</c:f>
              <c:numCache/>
            </c:numRef>
          </c:val>
          <c:smooth val="0"/>
        </c:ser>
        <c:marker val="1"/>
        <c:axId val="5328138"/>
        <c:axId val="47953243"/>
      </c:lineChart>
      <c:catAx>
        <c:axId val="5328138"/>
        <c:scaling>
          <c:orientation val="minMax"/>
        </c:scaling>
        <c:axPos val="b"/>
        <c:title>
          <c:tx>
            <c:rich>
              <a:bodyPr vert="horz" rot="0" anchor="ctr"/>
              <a:lstStyle/>
              <a:p>
                <a:pPr algn="ctr">
                  <a:defRPr/>
                </a:pPr>
                <a:r>
                  <a:rPr lang="en-US" cap="none" sz="900" b="1" i="0" u="none" baseline="0">
                    <a:solidFill>
                      <a:srgbClr val="000000"/>
                    </a:solidFill>
                    <a:latin typeface="+mn-lt"/>
                    <a:ea typeface="Calibri"/>
                    <a:cs typeface="Calibri"/>
                  </a:rPr>
                  <a:t>Source: Centers for Disease Control and Prevention, National Center for Health Statistics. Multiple Cause of Death 1999-2017 on CDC WONDER Online Database, released December, 2018</a:t>
                </a:r>
              </a:p>
            </c:rich>
          </c:tx>
          <c:layout>
            <c:manualLayout>
              <c:xMode val="edge"/>
              <c:yMode val="edge"/>
              <c:x val="0.1345"/>
              <c:y val="0.79125"/>
            </c:manualLayout>
          </c:layout>
          <c:overlay val="0"/>
          <c:spPr>
            <a:noFill/>
            <a:ln>
              <a:noFill/>
            </a:ln>
          </c:spPr>
        </c:title>
        <c:delete val="0"/>
        <c:numFmt formatCode="General" sourceLinked="1"/>
        <c:majorTickMark val="none"/>
        <c:minorTickMark val="none"/>
        <c:tickLblPos val="nextTo"/>
        <c:spPr>
          <a:noFill/>
          <a:ln w="9525" cap="flat" cmpd="sng">
            <a:solidFill>
              <a:schemeClr val="tx2">
                <a:lumMod val="15000"/>
                <a:lumOff val="85000"/>
              </a:schemeClr>
            </a:solidFill>
            <a:round/>
          </a:ln>
        </c:spPr>
        <c:txPr>
          <a:bodyPr/>
          <a:lstStyle/>
          <a:p>
            <a:pPr>
              <a:defRPr lang="en-US" cap="none" sz="900" b="0" i="0" u="none" baseline="0">
                <a:solidFill>
                  <a:srgbClr val="000000"/>
                </a:solidFill>
                <a:latin typeface="+mn-lt"/>
                <a:ea typeface="+mn-cs"/>
                <a:cs typeface="+mn-cs"/>
              </a:defRPr>
            </a:pPr>
          </a:p>
        </c:txPr>
        <c:crossAx val="47953243"/>
        <c:crosses val="autoZero"/>
        <c:auto val="1"/>
        <c:lblOffset val="100"/>
        <c:noMultiLvlLbl val="0"/>
      </c:catAx>
      <c:valAx>
        <c:axId val="47953243"/>
        <c:scaling>
          <c:orientation val="minMax"/>
          <c:max val="100000"/>
        </c:scaling>
        <c:axPos val="l"/>
        <c:delete val="0"/>
        <c:numFmt formatCode="#,##0" sourceLinked="1"/>
        <c:majorTickMark val="none"/>
        <c:minorTickMark val="none"/>
        <c:tickLblPos val="nextTo"/>
        <c:spPr>
          <a:noFill/>
          <a:ln>
            <a:noFill/>
          </a:ln>
        </c:spPr>
        <c:txPr>
          <a:bodyPr/>
          <a:lstStyle/>
          <a:p>
            <a:pPr>
              <a:defRPr lang="en-US" cap="none" sz="900" b="0" i="0" u="none" baseline="0">
                <a:solidFill>
                  <a:srgbClr val="000000"/>
                </a:solidFill>
                <a:latin typeface="+mn-lt"/>
                <a:ea typeface="+mn-cs"/>
                <a:cs typeface="+mn-cs"/>
              </a:defRPr>
            </a:pPr>
          </a:p>
        </c:txPr>
        <c:crossAx val="5328138"/>
        <c:crosses val="autoZero"/>
        <c:crossBetween val="between"/>
        <c:dispUnits/>
        <c:majorUnit val="20000"/>
      </c:valAx>
      <c:spPr>
        <a:noFill/>
        <a:ln>
          <a:noFill/>
        </a:ln>
      </c:spPr>
    </c:plotArea>
    <c:legend>
      <c:legendPos val="b"/>
      <c:layout>
        <c:manualLayout>
          <c:xMode val="edge"/>
          <c:yMode val="edge"/>
          <c:x val="0.17125"/>
          <c:y val="0.25625"/>
          <c:w val="0.7045"/>
          <c:h val="0.0785"/>
        </c:manualLayout>
      </c:layout>
      <c:overlay val="0"/>
      <c:spPr>
        <a:noFill/>
        <a:ln>
          <a:noFill/>
        </a:ln>
      </c:spPr>
      <c:txPr>
        <a:bodyPr vert="horz" rot="0"/>
        <a:lstStyle/>
        <a:p>
          <a:pPr>
            <a:defRPr lang="en-US" cap="none" sz="900" b="0" i="0" u="none" baseline="0">
              <a:solidFill>
                <a:srgbClr val="000000"/>
              </a:solidFill>
              <a:latin typeface="+mn-lt"/>
              <a:ea typeface="Calibri"/>
              <a:cs typeface="Calibri"/>
            </a:defRPr>
          </a:pPr>
        </a:p>
      </c:txPr>
    </c:legend>
    <c:plotVisOnly val="1"/>
    <c:dispBlanksAs val="gap"/>
    <c:showDLblsOverMax val="0"/>
  </c:chart>
  <c:spPr>
    <a:solidFill>
      <a:schemeClr val="bg1"/>
    </a:solidFill>
    <a:ln w="9525" cap="flat" cmpd="sng">
      <a:solidFill>
        <a:schemeClr val="tx2">
          <a:lumMod val="15000"/>
          <a:lumOff val="85000"/>
        </a:schemeClr>
      </a:solidFill>
      <a:round/>
    </a:ln>
  </c:spPr>
  <c:txPr>
    <a:bodyPr vert="horz" rot="0"/>
    <a:lstStyle/>
    <a:p>
      <a:pPr>
        <a:defRPr lang="en-US" cap="none" u="none" baseline="0">
          <a:solidFill>
            <a:srgbClr val="000000"/>
          </a:solidFill>
          <a:latin typeface="Calibri"/>
          <a:ea typeface="Calibri"/>
          <a:cs typeface="Calibri"/>
        </a:defRPr>
      </a:pPr>
    </a:p>
  </c:txPr>
  <c:lang xmlns:c="http://schemas.openxmlformats.org/drawingml/2006/chart" val="en-US"/>
  <c:printSettings xmlns:c="http://schemas.openxmlformats.org/drawingml/2006/chart">
    <c:headerFooter/>
    <c:pageMargins b="0.75" l="0.25" r="0.25" t="0.75" header="0.3" footer="0.3"/>
    <c:pageSetup orientation="portrait"/>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u="none" baseline="0">
                <a:solidFill>
                  <a:srgbClr val="000000"/>
                </a:solidFill>
                <a:latin typeface="Calibri"/>
                <a:ea typeface="Calibri"/>
                <a:cs typeface="Calibri"/>
              </a:rPr>
              <a:t>National Drug Overdose Deaths </a:t>
            </a:r>
            <a:r>
              <a:rPr lang="en-US" cap="none" sz="1200" u="none" baseline="0">
                <a:solidFill>
                  <a:srgbClr val="000000"/>
                </a:solidFill>
                <a:latin typeface="Calibri"/>
                <a:ea typeface="Calibri"/>
                <a:cs typeface="Calibri"/>
              </a:rPr>
              <a:t>
Involving Cocaine, by Opioid Involvement</a:t>
            </a:r>
            <a:r>
              <a:rPr lang="en-US" cap="none" sz="1200" b="0" u="none" baseline="0">
                <a:solidFill>
                  <a:srgbClr val="000000"/>
                </a:solidFill>
                <a:latin typeface="Calibri"/>
                <a:ea typeface="Calibri"/>
                <a:cs typeface="Calibri"/>
              </a:rPr>
              <a:t>
Number Among All Ages, 1999-2017</a:t>
            </a:r>
          </a:p>
        </c:rich>
      </c:tx>
      <c:layout/>
      <c:overlay val="0"/>
      <c:spPr>
        <a:noFill/>
        <a:ln>
          <a:noFill/>
        </a:ln>
      </c:spPr>
    </c:title>
    <c:plotArea>
      <c:layout>
        <c:manualLayout>
          <c:layoutTarget val="inner"/>
          <c:xMode val="edge"/>
          <c:yMode val="edge"/>
          <c:x val="0.10125"/>
          <c:y val="0.317"/>
          <c:w val="0.87075"/>
          <c:h val="0.521"/>
        </c:manualLayout>
      </c:layout>
      <c:barChart>
        <c:barDir val="col"/>
        <c:grouping val="clustered"/>
        <c:varyColors val="0"/>
        <c:ser>
          <c:idx val="0"/>
          <c:order val="0"/>
          <c:tx>
            <c:v>Cocaine</c:v>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a:noFill/>
            </a:ln>
            <a:effectLst>
              <a:outerShdw blurRad="40000" dist="23000" dir="5400000" rotWithShape="0">
                <a:prstClr val="black">
                  <a:alpha val="35000"/>
                </a:prst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8"/>
              <c:showLegendKey val="0"/>
              <c:showVal val="1"/>
              <c:showBubbleSize val="0"/>
              <c:showCatName val="0"/>
              <c:showSerName val="0"/>
              <c:showPercent val="0"/>
            </c:dLbl>
            <c:dLbl>
              <c:idx val="18"/>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0"/>
            <c:showBubbleSize val="0"/>
            <c:showCatName val="0"/>
            <c:showSerName val="0"/>
            <c:showPercent val="0"/>
          </c:dLbls>
          <c:cat>
            <c:numRef>
              <c:f>'Number Drug OD Deaths'!$C$7:$U$7</c:f>
              <c:numCache/>
            </c:numRef>
          </c:cat>
          <c:val>
            <c:numRef>
              <c:f>'Number Drug OD Deaths'!$C$35:$U$35</c:f>
              <c:numCache/>
            </c:numRef>
          </c:val>
        </c:ser>
        <c:gapWidth val="20"/>
        <c:axId val="28926004"/>
        <c:axId val="59007445"/>
      </c:barChart>
      <c:lineChart>
        <c:grouping val="standard"/>
        <c:varyColors val="0"/>
        <c:ser>
          <c:idx val="3"/>
          <c:order val="1"/>
          <c:tx>
            <c:v>Cocaine and Any Opioid</c:v>
          </c:tx>
          <c:spPr>
            <a:ln w="31750" cap="rnd">
              <a:solidFill>
                <a:srgbClr val="9BBB59"/>
              </a:solidFill>
              <a:round/>
            </a:ln>
            <a:effectLst>
              <a:outerShdw blurRad="40000" dist="23000" dir="5400000" rotWithShape="0">
                <a:prstClr val="black">
                  <a:alpha val="35000"/>
                </a:prstClr>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9BBB59"/>
              </a:solidFill>
              <a:ln w="12700">
                <a:solidFill>
                  <a:srgbClr val="9BBB59"/>
                </a:solidFill>
                <a:round/>
              </a:ln>
              <a:effectLst>
                <a:outerShdw blurRad="40000" dist="23000" dir="5400000" rotWithShape="0">
                  <a:prstClr val="black">
                    <a:alpha val="35000"/>
                  </a:prstClr>
                </a:outerShdw>
              </a:effectLst>
            </c:spPr>
          </c:marker>
          <c:dLbls>
            <c:numFmt formatCode="General" sourceLinked="1"/>
            <c:showLegendKey val="0"/>
            <c:showVal val="0"/>
            <c:showBubbleSize val="0"/>
            <c:showCatName val="0"/>
            <c:showSerName val="0"/>
            <c:showLeaderLines val="1"/>
            <c:showPercent val="0"/>
          </c:dLbls>
          <c:cat>
            <c:numRef>
              <c:f>'Number Drug OD Deaths'!$C$7:$U$7</c:f>
              <c:numCache/>
            </c:numRef>
          </c:cat>
          <c:val>
            <c:numRef>
              <c:f>'Number Drug OD Deaths'!$C$38:$U$38</c:f>
              <c:numCache/>
            </c:numRef>
          </c:val>
          <c:smooth val="0"/>
        </c:ser>
        <c:ser>
          <c:idx val="2"/>
          <c:order val="2"/>
          <c:tx>
            <c:v>Cocaine Without Any Opioid</c:v>
          </c:tx>
          <c:spPr>
            <a:ln w="31750" cap="rnd">
              <a:solidFill>
                <a:srgbClr val="9BBB59">
                  <a:lumMod val="40000"/>
                  <a:lumOff val="60000"/>
                </a:srgbClr>
              </a:solidFill>
              <a:round/>
            </a:ln>
            <a:effectLst>
              <a:outerShdw blurRad="40000" dist="23000" dir="5400000" rotWithShape="0">
                <a:prstClr val="black">
                  <a:alpha val="35000"/>
                </a:prstClr>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9BBB59">
                  <a:lumMod val="40000"/>
                  <a:lumOff val="60000"/>
                </a:srgbClr>
              </a:solidFill>
              <a:ln w="12700">
                <a:solidFill>
                  <a:srgbClr val="9BBB59">
                    <a:lumMod val="40000"/>
                    <a:lumOff val="60000"/>
                  </a:srgbClr>
                </a:solidFill>
                <a:round/>
              </a:ln>
              <a:effectLst>
                <a:outerShdw blurRad="40000" dist="23000" dir="5400000" rotWithShape="0">
                  <a:prstClr val="black">
                    <a:alpha val="35000"/>
                  </a:prstClr>
                </a:outerShdw>
              </a:effectLst>
            </c:spPr>
          </c:marker>
          <c:dLbls>
            <c:numFmt formatCode="General" sourceLinked="1"/>
            <c:showLegendKey val="0"/>
            <c:showVal val="0"/>
            <c:showBubbleSize val="0"/>
            <c:showCatName val="0"/>
            <c:showSerName val="0"/>
            <c:showLeaderLines val="1"/>
            <c:showPercent val="0"/>
          </c:dLbls>
          <c:cat>
            <c:numRef>
              <c:f>'Number Drug OD Deaths'!$C$7:$U$7</c:f>
              <c:numCache/>
            </c:numRef>
          </c:cat>
          <c:val>
            <c:numRef>
              <c:f>'Number Drug OD Deaths'!$C$41:$U$41</c:f>
              <c:numCache/>
            </c:numRef>
          </c:val>
          <c:smooth val="0"/>
        </c:ser>
        <c:ser>
          <c:idx val="1"/>
          <c:order val="3"/>
          <c:tx>
            <c:v>Cocaine and Other Synthetic Narcotics</c:v>
          </c:tx>
          <c:spPr>
            <a:ln w="31750" cap="rnd">
              <a:solidFill>
                <a:srgbClr val="FFC000"/>
              </a:solidFill>
              <a:round/>
            </a:ln>
            <a:effectLst>
              <a:outerShdw blurRad="40000" dist="23000" dir="5400000" rotWithShape="0">
                <a:prstClr val="black">
                  <a:alpha val="35000"/>
                </a:prstClr>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C000"/>
              </a:solidFill>
              <a:ln w="12700">
                <a:solidFill>
                  <a:srgbClr val="FFC000"/>
                </a:solidFill>
                <a:round/>
              </a:ln>
              <a:effectLst>
                <a:outerShdw blurRad="40000" dist="23000" dir="5400000" rotWithShape="0">
                  <a:prstClr val="black">
                    <a:alpha val="35000"/>
                  </a:prstClr>
                </a:outerShdw>
              </a:effectLst>
            </c:spPr>
          </c:marker>
          <c:dLbls>
            <c:numFmt formatCode="General" sourceLinked="1"/>
            <c:showLegendKey val="0"/>
            <c:showVal val="0"/>
            <c:showBubbleSize val="0"/>
            <c:showCatName val="0"/>
            <c:showSerName val="0"/>
            <c:showLeaderLines val="1"/>
            <c:showPercent val="0"/>
          </c:dLbls>
          <c:cat>
            <c:numRef>
              <c:f>'Number Drug OD Deaths'!$C$7:$U$7</c:f>
              <c:numCache/>
            </c:numRef>
          </c:cat>
          <c:val>
            <c:numRef>
              <c:f>'Number Drug OD Deaths'!$C$44:$U$44</c:f>
              <c:numCache/>
            </c:numRef>
          </c:val>
          <c:smooth val="0"/>
        </c:ser>
        <c:marker val="1"/>
        <c:axId val="28926004"/>
        <c:axId val="59007445"/>
      </c:lineChart>
      <c:catAx>
        <c:axId val="28926004"/>
        <c:scaling>
          <c:orientation val="minMax"/>
        </c:scaling>
        <c:axPos val="b"/>
        <c:delete val="0"/>
        <c:numFmt formatCode="General" sourceLinked="1"/>
        <c:majorTickMark val="none"/>
        <c:minorTickMark val="none"/>
        <c:tickLblPos val="nextTo"/>
        <c:spPr>
          <a:noFill/>
          <a:ln w="9525" cap="flat" cmpd="sng">
            <a:solidFill>
              <a:schemeClr val="tx2">
                <a:lumMod val="15000"/>
                <a:lumOff val="85000"/>
              </a:schemeClr>
            </a:solidFill>
            <a:round/>
          </a:ln>
        </c:spPr>
        <c:txPr>
          <a:bodyPr/>
          <a:lstStyle/>
          <a:p>
            <a:pPr>
              <a:defRPr lang="en-US" cap="none" sz="900" b="0" i="0" u="none" baseline="0">
                <a:solidFill>
                  <a:srgbClr val="000000"/>
                </a:solidFill>
                <a:latin typeface="+mn-lt"/>
                <a:ea typeface="+mn-cs"/>
                <a:cs typeface="+mn-cs"/>
              </a:defRPr>
            </a:pPr>
          </a:p>
        </c:txPr>
        <c:crossAx val="59007445"/>
        <c:crosses val="autoZero"/>
        <c:auto val="1"/>
        <c:lblOffset val="100"/>
        <c:noMultiLvlLbl val="0"/>
      </c:catAx>
      <c:valAx>
        <c:axId val="59007445"/>
        <c:scaling>
          <c:orientation val="minMax"/>
          <c:max val="25000"/>
        </c:scaling>
        <c:axPos val="l"/>
        <c:delete val="0"/>
        <c:numFmt formatCode="#,##0" sourceLinked="1"/>
        <c:majorTickMark val="none"/>
        <c:minorTickMark val="none"/>
        <c:tickLblPos val="nextTo"/>
        <c:spPr>
          <a:noFill/>
          <a:ln>
            <a:noFill/>
          </a:ln>
        </c:spPr>
        <c:txPr>
          <a:bodyPr/>
          <a:lstStyle/>
          <a:p>
            <a:pPr>
              <a:defRPr lang="en-US" cap="none" sz="900" b="0" i="0" u="none" baseline="0">
                <a:solidFill>
                  <a:srgbClr val="000000"/>
                </a:solidFill>
                <a:latin typeface="+mn-lt"/>
                <a:ea typeface="+mn-cs"/>
                <a:cs typeface="+mn-cs"/>
              </a:defRPr>
            </a:pPr>
          </a:p>
        </c:txPr>
        <c:crossAx val="28926004"/>
        <c:crosses val="autoZero"/>
        <c:crossBetween val="between"/>
        <c:dispUnits/>
      </c:valAx>
      <c:spPr>
        <a:noFill/>
        <a:ln>
          <a:noFill/>
        </a:ln>
      </c:spPr>
    </c:plotArea>
    <c:legend>
      <c:legendPos val="b"/>
      <c:layout>
        <c:manualLayout>
          <c:xMode val="edge"/>
          <c:yMode val="edge"/>
          <c:x val="0.07225"/>
          <c:y val="0.2665"/>
          <c:w val="0.49225"/>
          <c:h val="0.21775"/>
        </c:manualLayout>
      </c:layout>
      <c:overlay val="0"/>
      <c:spPr>
        <a:noFill/>
        <a:ln>
          <a:noFill/>
        </a:ln>
      </c:spPr>
      <c:txPr>
        <a:bodyPr vert="horz" rot="0"/>
        <a:lstStyle/>
        <a:p>
          <a:pPr>
            <a:defRPr lang="en-US" cap="none" sz="900" b="0" i="0" u="none" baseline="0">
              <a:solidFill>
                <a:srgbClr val="000000"/>
              </a:solidFill>
              <a:latin typeface="+mn-lt"/>
              <a:ea typeface="Calibri"/>
              <a:cs typeface="Calibri"/>
            </a:defRPr>
          </a:pPr>
        </a:p>
      </c:txPr>
    </c:legend>
    <c:plotVisOnly val="1"/>
    <c:dispBlanksAs val="gap"/>
    <c:showDLblsOverMax val="0"/>
  </c:chart>
  <c:spPr>
    <a:solidFill>
      <a:schemeClr val="bg1"/>
    </a:solidFill>
    <a:ln w="9525" cap="flat" cmpd="sng">
      <a:solidFill>
        <a:schemeClr val="tx2">
          <a:lumMod val="15000"/>
          <a:lumOff val="85000"/>
        </a:schemeClr>
      </a:solidFill>
      <a:round/>
    </a:ln>
  </c:spPr>
  <c:txPr>
    <a:bodyPr vert="horz" rot="0"/>
    <a:lstStyle/>
    <a:p>
      <a:pPr>
        <a:defRPr lang="en-US" cap="none" u="none" baseline="0">
          <a:solidFill>
            <a:srgbClr val="000000"/>
          </a:solidFill>
          <a:latin typeface="Calibri"/>
          <a:ea typeface="Calibri"/>
          <a:cs typeface="Calibri"/>
        </a:defRPr>
      </a:pPr>
    </a:p>
  </c:txPr>
  <c:clrMapOvr xmlns:c="http://schemas.openxmlformats.org/drawingml/2006/chart" bg1="lt1" tx1="dk1" bg2="lt2" tx2="dk2" accent1="accent1" accent2="accent2" accent3="accent3" accent4="accent4" accent5="accent5" accent6="accent6" hlink="hlink" folHlink="folHlink"/>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u="none" baseline="0">
                <a:solidFill>
                  <a:srgbClr val="000000"/>
                </a:solidFill>
                <a:latin typeface="Calibri"/>
                <a:ea typeface="Calibri"/>
                <a:cs typeface="Calibri"/>
              </a:rPr>
              <a:t>National Drug Overdose Deaths</a:t>
            </a:r>
            <a:r>
              <a:rPr lang="en-US" cap="none" sz="1200" u="none" baseline="0">
                <a:solidFill>
                  <a:srgbClr val="000000"/>
                </a:solidFill>
                <a:latin typeface="Calibri"/>
                <a:ea typeface="Calibri"/>
                <a:cs typeface="Calibri"/>
              </a:rPr>
              <a:t>
Involving Any Opioid</a:t>
            </a:r>
            <a:r>
              <a:rPr lang="en-US" cap="none" sz="1200" b="0" u="none" baseline="0">
                <a:solidFill>
                  <a:srgbClr val="000000"/>
                </a:solidFill>
                <a:latin typeface="Calibri"/>
                <a:ea typeface="Calibri"/>
                <a:cs typeface="Calibri"/>
              </a:rPr>
              <a:t>
Number Among All Ages, by Gender, 1999-2017 </a:t>
            </a:r>
          </a:p>
        </c:rich>
      </c:tx>
      <c:layout/>
      <c:overlay val="0"/>
      <c:spPr>
        <a:noFill/>
        <a:ln>
          <a:noFill/>
        </a:ln>
      </c:spPr>
    </c:title>
    <c:plotArea>
      <c:layout>
        <c:manualLayout>
          <c:layoutTarget val="inner"/>
          <c:xMode val="edge"/>
          <c:yMode val="edge"/>
          <c:x val="0.028"/>
          <c:y val="0.2975"/>
          <c:w val="0.944"/>
          <c:h val="0.51"/>
        </c:manualLayout>
      </c:layout>
      <c:barChart>
        <c:barDir val="col"/>
        <c:grouping val="clustered"/>
        <c:varyColors val="0"/>
        <c:ser>
          <c:idx val="0"/>
          <c:order val="0"/>
          <c:tx>
            <c:v>Opioids</c:v>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a:noFill/>
            </a:ln>
            <a:effectLst>
              <a:outerShdw blurRad="40000" dist="23000" dir="5400000" rotWithShape="0">
                <a:prstClr val="black">
                  <a:alpha val="35000"/>
                </a:prst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8"/>
              <c:showLegendKey val="0"/>
              <c:showVal val="1"/>
              <c:showBubbleSize val="0"/>
              <c:showCatName val="0"/>
              <c:showSerName val="0"/>
              <c:showPercent val="0"/>
            </c:dLbl>
            <c:dLbl>
              <c:idx val="18"/>
              <c:showLegendKey val="0"/>
              <c:showVal val="1"/>
              <c:showBubbleSize val="0"/>
              <c:showCatName val="0"/>
              <c:showSerName val="0"/>
              <c:showPercent val="0"/>
            </c:dLbl>
            <c:numFmt formatCode="General" sourceLinked="1"/>
            <c:spPr>
              <a:noFill/>
              <a:ln>
                <a:noFill/>
              </a:ln>
            </c:spPr>
            <c:showLegendKey val="0"/>
            <c:showVal val="0"/>
            <c:showBubbleSize val="0"/>
            <c:showCatName val="0"/>
            <c:showSerName val="0"/>
            <c:showPercent val="0"/>
          </c:dLbls>
          <c:cat>
            <c:numRef>
              <c:f>'Number Drug OD Deaths'!$C$7:$U$7</c:f>
              <c:numCache/>
            </c:numRef>
          </c:cat>
          <c:val>
            <c:numRef>
              <c:f>'Number Drug OD Deaths'!$C$11:$U$11</c:f>
              <c:numCache/>
            </c:numRef>
          </c:val>
        </c:ser>
        <c:gapWidth val="20"/>
        <c:axId val="61304958"/>
        <c:axId val="14873711"/>
      </c:barChart>
      <c:lineChart>
        <c:grouping val="standard"/>
        <c:varyColors val="0"/>
        <c:ser>
          <c:idx val="2"/>
          <c:order val="1"/>
          <c:tx>
            <c:strRef>
              <c:f>'Number Drug OD Deaths'!$B$13</c:f>
              <c:strCache>
                <c:ptCount val="1"/>
                <c:pt idx="0">
                  <c:v>  Male</c:v>
                </c:pt>
              </c:strCache>
            </c:strRef>
          </c:tx>
          <c:spPr>
            <a:ln w="31750" cap="rnd">
              <a:solidFill>
                <a:srgbClr val="FFFFFF">
                  <a:lumMod val="75000"/>
                </a:srgbClr>
              </a:solidFill>
              <a:round/>
            </a:ln>
            <a:effectLst>
              <a:outerShdw blurRad="40000" dist="23000" dir="5400000" rotWithShape="0">
                <a:prstClr val="black">
                  <a:alpha val="35000"/>
                </a:prstClr>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lumMod val="75000"/>
                </a:srgbClr>
              </a:solidFill>
              <a:ln w="12700">
                <a:solidFill>
                  <a:srgbClr val="FFFFFF">
                    <a:lumMod val="75000"/>
                  </a:srgbClr>
                </a:solidFill>
                <a:round/>
              </a:ln>
              <a:effectLst>
                <a:outerShdw blurRad="40000" dist="23000" dir="5400000" rotWithShape="0">
                  <a:prstClr val="black">
                    <a:alpha val="35000"/>
                  </a:prstClr>
                </a:outerShdw>
              </a:effectLst>
            </c:spPr>
          </c:marker>
          <c:dLbls>
            <c:numFmt formatCode="General" sourceLinked="1"/>
            <c:showLegendKey val="0"/>
            <c:showVal val="0"/>
            <c:showBubbleSize val="0"/>
            <c:showCatName val="0"/>
            <c:showSerName val="0"/>
            <c:showLeaderLines val="1"/>
            <c:showPercent val="0"/>
          </c:dLbls>
          <c:cat>
            <c:numRef>
              <c:f>'Number Drug OD Deaths'!$C$7:$U$7</c:f>
              <c:numCache/>
            </c:numRef>
          </c:cat>
          <c:val>
            <c:numRef>
              <c:f>'Number Drug OD Deaths'!$C$13:$U$13</c:f>
              <c:numCache/>
            </c:numRef>
          </c:val>
          <c:smooth val="0"/>
        </c:ser>
        <c:ser>
          <c:idx val="1"/>
          <c:order val="2"/>
          <c:tx>
            <c:strRef>
              <c:f>'Number Drug OD Deaths'!$B$12</c:f>
              <c:strCache>
                <c:ptCount val="1"/>
                <c:pt idx="0">
                  <c:v>  Female</c:v>
                </c:pt>
              </c:strCache>
            </c:strRef>
          </c:tx>
          <c:spPr>
            <a:ln w="31750" cap="rnd">
              <a:solidFill>
                <a:srgbClr val="F79646"/>
              </a:solidFill>
              <a:round/>
            </a:ln>
            <a:effectLst>
              <a:outerShdw blurRad="40000" dist="23000" dir="5400000" rotWithShape="0">
                <a:prstClr val="black">
                  <a:alpha val="35000"/>
                </a:prstClr>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79646"/>
              </a:solidFill>
              <a:ln w="12700">
                <a:solidFill>
                  <a:srgbClr val="F79646"/>
                </a:solidFill>
                <a:round/>
              </a:ln>
              <a:effectLst>
                <a:outerShdw blurRad="40000" dist="23000" dir="5400000" rotWithShape="0">
                  <a:prstClr val="black">
                    <a:alpha val="35000"/>
                  </a:prstClr>
                </a:outerShdw>
              </a:effectLst>
            </c:spPr>
          </c:marker>
          <c:dLbls>
            <c:numFmt formatCode="General" sourceLinked="1"/>
            <c:showLegendKey val="0"/>
            <c:showVal val="0"/>
            <c:showBubbleSize val="0"/>
            <c:showCatName val="0"/>
            <c:showSerName val="0"/>
            <c:showLeaderLines val="1"/>
            <c:showPercent val="0"/>
          </c:dLbls>
          <c:cat>
            <c:numRef>
              <c:f>'Number Drug OD Deaths'!$C$7:$U$7</c:f>
              <c:numCache/>
            </c:numRef>
          </c:cat>
          <c:val>
            <c:numRef>
              <c:f>'Number Drug OD Deaths'!$C$12:$U$12</c:f>
              <c:numCache/>
            </c:numRef>
          </c:val>
          <c:smooth val="0"/>
        </c:ser>
        <c:marker val="1"/>
        <c:axId val="61304958"/>
        <c:axId val="14873711"/>
      </c:lineChart>
      <c:catAx>
        <c:axId val="61304958"/>
        <c:scaling>
          <c:orientation val="minMax"/>
        </c:scaling>
        <c:axPos val="b"/>
        <c:delete val="0"/>
        <c:numFmt formatCode="General" sourceLinked="1"/>
        <c:majorTickMark val="out"/>
        <c:minorTickMark val="none"/>
        <c:tickLblPos val="nextTo"/>
        <c:spPr>
          <a:noFill/>
          <a:ln w="9525" cap="flat" cmpd="sng">
            <a:solidFill>
              <a:schemeClr val="tx2">
                <a:lumMod val="15000"/>
                <a:lumOff val="85000"/>
              </a:schemeClr>
            </a:solidFill>
            <a:round/>
          </a:ln>
        </c:spPr>
        <c:txPr>
          <a:bodyPr vert="horz" rot="-2700000"/>
          <a:lstStyle/>
          <a:p>
            <a:pPr>
              <a:defRPr lang="en-US" cap="none" sz="900" b="0" i="0" u="none" baseline="0">
                <a:solidFill>
                  <a:srgbClr val="000000"/>
                </a:solidFill>
                <a:latin typeface="+mn-lt"/>
                <a:ea typeface="+mn-cs"/>
                <a:cs typeface="+mn-cs"/>
              </a:defRPr>
            </a:pPr>
          </a:p>
        </c:txPr>
        <c:crossAx val="14873711"/>
        <c:crosses val="autoZero"/>
        <c:auto val="1"/>
        <c:lblOffset val="100"/>
        <c:noMultiLvlLbl val="0"/>
      </c:catAx>
      <c:valAx>
        <c:axId val="14873711"/>
        <c:scaling>
          <c:orientation val="minMax"/>
        </c:scaling>
        <c:axPos val="l"/>
        <c:delete val="0"/>
        <c:numFmt formatCode="#,##0" sourceLinked="1"/>
        <c:majorTickMark val="out"/>
        <c:minorTickMark val="none"/>
        <c:tickLblPos val="nextTo"/>
        <c:spPr>
          <a:noFill/>
          <a:ln>
            <a:noFill/>
          </a:ln>
        </c:spPr>
        <c:txPr>
          <a:bodyPr/>
          <a:lstStyle/>
          <a:p>
            <a:pPr>
              <a:defRPr lang="en-US" cap="none" sz="900" b="0" i="0" u="none" baseline="0">
                <a:solidFill>
                  <a:srgbClr val="000000"/>
                </a:solidFill>
                <a:latin typeface="+mn-lt"/>
                <a:ea typeface="+mn-cs"/>
                <a:cs typeface="+mn-cs"/>
              </a:defRPr>
            </a:pPr>
          </a:p>
        </c:txPr>
        <c:crossAx val="61304958"/>
        <c:crosses val="autoZero"/>
        <c:crossBetween val="between"/>
        <c:dispUnits/>
      </c:valAx>
      <c:spPr>
        <a:noFill/>
        <a:ln>
          <a:noFill/>
        </a:ln>
      </c:spPr>
    </c:plotArea>
    <c:legend>
      <c:legendPos val="b"/>
      <c:layout>
        <c:manualLayout>
          <c:xMode val="edge"/>
          <c:yMode val="edge"/>
          <c:x val="0.26625"/>
          <c:y val="0.288"/>
          <c:w val="0.46725"/>
          <c:h val="0.0775"/>
        </c:manualLayout>
      </c:layout>
      <c:overlay val="0"/>
      <c:spPr>
        <a:noFill/>
        <a:ln>
          <a:noFill/>
        </a:ln>
      </c:spPr>
    </c:legend>
    <c:plotVisOnly val="1"/>
    <c:dispBlanksAs val="gap"/>
    <c:showDLblsOverMax val="0"/>
  </c:chart>
  <c:spPr>
    <a:solidFill>
      <a:schemeClr val="bg1"/>
    </a:solidFill>
    <a:ln w="9525" cap="flat" cmpd="sng">
      <a:solidFill>
        <a:schemeClr val="tx2">
          <a:lumMod val="15000"/>
          <a:lumOff val="85000"/>
        </a:schemeClr>
      </a:solidFill>
      <a:round/>
    </a:ln>
  </c:spPr>
  <c:txPr>
    <a:bodyPr vert="horz" rot="0"/>
    <a:lstStyle/>
    <a:p>
      <a:pPr>
        <a:defRPr lang="en-US" cap="none" sz="900" u="none" baseline="0">
          <a:solidFill>
            <a:srgbClr val="000000"/>
          </a:solidFill>
          <a:latin typeface="Calibri"/>
          <a:ea typeface="Calibri"/>
          <a:cs typeface="Calibri"/>
        </a:defRPr>
      </a:pPr>
    </a:p>
  </c:txPr>
  <c:clrMapOvr xmlns:c="http://schemas.openxmlformats.org/drawingml/2006/chart" bg1="lt1" tx1="dk1" bg2="lt2" tx2="dk2" accent1="accent1" accent2="accent2" accent3="accent3" accent4="accent4" accent5="accent5" accent6="accent6" hlink="hlink" folHlink="folHlink"/>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u="none" baseline="0">
                <a:solidFill>
                  <a:srgbClr val="000000"/>
                </a:solidFill>
                <a:latin typeface="Calibri"/>
                <a:ea typeface="Calibri"/>
                <a:cs typeface="Calibri"/>
              </a:rPr>
              <a:t>National Drug Overdose Deaths</a:t>
            </a:r>
            <a:r>
              <a:rPr lang="en-US" cap="none" sz="1200" u="none" baseline="0">
                <a:solidFill>
                  <a:srgbClr val="000000"/>
                </a:solidFill>
                <a:latin typeface="Calibri"/>
                <a:ea typeface="Calibri"/>
                <a:cs typeface="Calibri"/>
              </a:rPr>
              <a:t>
Involving Benzodiazepines, by Opioid</a:t>
            </a:r>
            <a:r>
              <a:rPr lang="en-US" cap="none" sz="1200" u="none" baseline="0">
                <a:solidFill>
                  <a:srgbClr val="000000"/>
                </a:solidFill>
                <a:latin typeface="Calibri"/>
                <a:ea typeface="Calibri"/>
                <a:cs typeface="Calibri"/>
              </a:rPr>
              <a:t> Involvement</a:t>
            </a:r>
            <a:r>
              <a:rPr lang="en-US" cap="none" sz="1200" b="0" u="none" baseline="0">
                <a:solidFill>
                  <a:srgbClr val="000000"/>
                </a:solidFill>
                <a:latin typeface="Calibri"/>
                <a:ea typeface="Calibri"/>
                <a:cs typeface="Calibri"/>
              </a:rPr>
              <a:t>
Number Among All Ages, 1999-2017 </a:t>
            </a:r>
          </a:p>
        </c:rich>
      </c:tx>
      <c:layout/>
      <c:overlay val="0"/>
      <c:spPr>
        <a:noFill/>
        <a:ln>
          <a:noFill/>
        </a:ln>
      </c:spPr>
    </c:title>
    <c:plotArea>
      <c:layout>
        <c:manualLayout>
          <c:layoutTarget val="inner"/>
          <c:xMode val="edge"/>
          <c:yMode val="edge"/>
          <c:x val="0.10175"/>
          <c:y val="0.31875"/>
          <c:w val="0.87"/>
          <c:h val="0.4735"/>
        </c:manualLayout>
      </c:layout>
      <c:barChart>
        <c:barDir val="col"/>
        <c:grouping val="clustered"/>
        <c:varyColors val="0"/>
        <c:ser>
          <c:idx val="0"/>
          <c:order val="0"/>
          <c:tx>
            <c:v>Benzodiazepines</c:v>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a:noFill/>
            </a:ln>
            <a:effectLst>
              <a:outerShdw blurRad="40000" dist="23000" dir="5400000" rotWithShape="0">
                <a:prstClr val="black">
                  <a:alpha val="35000"/>
                </a:prst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8"/>
              <c:showLegendKey val="0"/>
              <c:showVal val="1"/>
              <c:showBubbleSize val="0"/>
              <c:showCatName val="0"/>
              <c:showSerName val="0"/>
              <c:showPercent val="0"/>
            </c:dLbl>
            <c:dLbl>
              <c:idx val="18"/>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0"/>
            <c:showBubbleSize val="0"/>
            <c:showCatName val="0"/>
            <c:showSerName val="0"/>
            <c:showPercent val="0"/>
          </c:dLbls>
          <c:cat>
            <c:numRef>
              <c:f>'Number Drug OD Deaths'!$C$7:$U$7</c:f>
              <c:numCache/>
            </c:numRef>
          </c:cat>
          <c:val>
            <c:numRef>
              <c:f>'Number Drug OD Deaths'!$C$65:$U$65</c:f>
              <c:numCache/>
            </c:numRef>
          </c:val>
        </c:ser>
        <c:gapWidth val="20"/>
        <c:axId val="66754536"/>
        <c:axId val="63919913"/>
      </c:barChart>
      <c:lineChart>
        <c:grouping val="standard"/>
        <c:varyColors val="0"/>
        <c:ser>
          <c:idx val="3"/>
          <c:order val="1"/>
          <c:tx>
            <c:v>Benzodiazepines and Any Opioid</c:v>
          </c:tx>
          <c:spPr>
            <a:ln w="31750" cap="rnd">
              <a:solidFill>
                <a:srgbClr val="9BBB59"/>
              </a:solidFill>
              <a:round/>
            </a:ln>
            <a:effectLst>
              <a:outerShdw blurRad="40000" dist="23000" dir="5400000" rotWithShape="0">
                <a:prstClr val="black">
                  <a:alpha val="35000"/>
                </a:prstClr>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9BBB59"/>
              </a:solidFill>
              <a:ln w="12700">
                <a:solidFill>
                  <a:srgbClr val="9BBB59"/>
                </a:solidFill>
                <a:round/>
              </a:ln>
              <a:effectLst>
                <a:outerShdw blurRad="40000" dist="23000" dir="5400000" rotWithShape="0">
                  <a:prstClr val="black">
                    <a:alpha val="35000"/>
                  </a:prstClr>
                </a:outerShdw>
              </a:effectLst>
            </c:spPr>
          </c:marker>
          <c:dLbls>
            <c:numFmt formatCode="General" sourceLinked="1"/>
            <c:showLegendKey val="0"/>
            <c:showVal val="0"/>
            <c:showBubbleSize val="0"/>
            <c:showCatName val="0"/>
            <c:showSerName val="0"/>
            <c:showLeaderLines val="1"/>
            <c:showPercent val="0"/>
          </c:dLbls>
          <c:cat>
            <c:numRef>
              <c:f>'Number Drug OD Deaths'!$C$7:$U$7</c:f>
              <c:numCache/>
            </c:numRef>
          </c:cat>
          <c:val>
            <c:numRef>
              <c:f>'Number Drug OD Deaths'!$C$68:$U$68</c:f>
              <c:numCache/>
            </c:numRef>
          </c:val>
          <c:smooth val="0"/>
        </c:ser>
        <c:ser>
          <c:idx val="2"/>
          <c:order val="2"/>
          <c:tx>
            <c:v>Benzodiazepines Without Any Opioid</c:v>
          </c:tx>
          <c:spPr>
            <a:ln w="31750" cap="rnd">
              <a:solidFill>
                <a:srgbClr val="9BBB59">
                  <a:lumMod val="40000"/>
                  <a:lumOff val="60000"/>
                </a:srgbClr>
              </a:solidFill>
              <a:round/>
            </a:ln>
            <a:effectLst>
              <a:outerShdw blurRad="40000" dist="23000" dir="5400000" rotWithShape="0">
                <a:prstClr val="black">
                  <a:alpha val="35000"/>
                </a:prstClr>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9BBB59">
                  <a:lumMod val="40000"/>
                  <a:lumOff val="60000"/>
                </a:srgbClr>
              </a:solidFill>
              <a:ln w="12700">
                <a:solidFill>
                  <a:srgbClr val="9BBB59">
                    <a:lumMod val="40000"/>
                    <a:lumOff val="60000"/>
                  </a:srgbClr>
                </a:solidFill>
                <a:round/>
              </a:ln>
              <a:effectLst>
                <a:outerShdw blurRad="40000" dist="23000" dir="5400000" rotWithShape="0">
                  <a:prstClr val="black">
                    <a:alpha val="35000"/>
                  </a:prstClr>
                </a:outerShdw>
              </a:effectLst>
            </c:spPr>
          </c:marker>
          <c:dLbls>
            <c:numFmt formatCode="General" sourceLinked="1"/>
            <c:showLegendKey val="0"/>
            <c:showVal val="0"/>
            <c:showBubbleSize val="0"/>
            <c:showCatName val="0"/>
            <c:showSerName val="0"/>
            <c:showLeaderLines val="1"/>
            <c:showPercent val="0"/>
          </c:dLbls>
          <c:cat>
            <c:numRef>
              <c:f>'Number Drug OD Deaths'!$C$7:$U$7</c:f>
              <c:numCache/>
            </c:numRef>
          </c:cat>
          <c:val>
            <c:numRef>
              <c:f>'Number Drug OD Deaths'!$C$71:$U$71</c:f>
              <c:numCache/>
            </c:numRef>
          </c:val>
          <c:smooth val="0"/>
        </c:ser>
        <c:ser>
          <c:idx val="1"/>
          <c:order val="3"/>
          <c:tx>
            <c:v>Benzodiazepines and Other Synthetic Narcotics</c:v>
          </c:tx>
          <c:spPr>
            <a:ln w="31750" cap="rnd">
              <a:solidFill>
                <a:srgbClr val="FFC000"/>
              </a:solidFill>
              <a:round/>
            </a:ln>
            <a:effectLst>
              <a:outerShdw blurRad="40000" dist="23000" dir="5400000" rotWithShape="0">
                <a:prstClr val="black">
                  <a:alpha val="35000"/>
                </a:prstClr>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C000"/>
              </a:solidFill>
              <a:ln w="12700">
                <a:solidFill>
                  <a:srgbClr val="FFC000"/>
                </a:solidFill>
                <a:round/>
              </a:ln>
              <a:effectLst>
                <a:outerShdw blurRad="40000" dist="23000" dir="5400000" rotWithShape="0">
                  <a:prstClr val="black">
                    <a:alpha val="35000"/>
                  </a:prstClr>
                </a:outerShdw>
              </a:effectLst>
            </c:spPr>
          </c:marker>
          <c:dLbls>
            <c:numFmt formatCode="General" sourceLinked="1"/>
            <c:showLegendKey val="0"/>
            <c:showVal val="0"/>
            <c:showBubbleSize val="0"/>
            <c:showCatName val="0"/>
            <c:showSerName val="0"/>
            <c:showLeaderLines val="1"/>
            <c:showPercent val="0"/>
          </c:dLbls>
          <c:cat>
            <c:numRef>
              <c:f>'Number Drug OD Deaths'!$C$7:$U$7</c:f>
              <c:numCache/>
            </c:numRef>
          </c:cat>
          <c:val>
            <c:numRef>
              <c:f>'Number Drug OD Deaths'!$C$74:$U$74</c:f>
              <c:numCache/>
            </c:numRef>
          </c:val>
          <c:smooth val="0"/>
        </c:ser>
        <c:marker val="1"/>
        <c:axId val="66754536"/>
        <c:axId val="63919913"/>
      </c:lineChart>
      <c:catAx>
        <c:axId val="66754536"/>
        <c:scaling>
          <c:orientation val="minMax"/>
        </c:scaling>
        <c:axPos val="b"/>
        <c:delete val="0"/>
        <c:numFmt formatCode="General" sourceLinked="1"/>
        <c:majorTickMark val="none"/>
        <c:minorTickMark val="none"/>
        <c:tickLblPos val="nextTo"/>
        <c:spPr>
          <a:noFill/>
          <a:ln w="9525" cap="flat" cmpd="sng">
            <a:solidFill>
              <a:schemeClr val="tx2">
                <a:lumMod val="15000"/>
                <a:lumOff val="85000"/>
              </a:schemeClr>
            </a:solidFill>
            <a:round/>
          </a:ln>
        </c:spPr>
        <c:txPr>
          <a:bodyPr/>
          <a:lstStyle/>
          <a:p>
            <a:pPr>
              <a:defRPr lang="en-US" cap="none" sz="900" b="0" i="0" u="none" baseline="0">
                <a:solidFill>
                  <a:srgbClr val="000000"/>
                </a:solidFill>
                <a:latin typeface="+mn-lt"/>
                <a:ea typeface="+mn-cs"/>
                <a:cs typeface="+mn-cs"/>
              </a:defRPr>
            </a:pPr>
          </a:p>
        </c:txPr>
        <c:crossAx val="63919913"/>
        <c:crosses val="autoZero"/>
        <c:auto val="1"/>
        <c:lblOffset val="100"/>
        <c:noMultiLvlLbl val="0"/>
      </c:catAx>
      <c:valAx>
        <c:axId val="63919913"/>
        <c:scaling>
          <c:orientation val="minMax"/>
          <c:max val="25000"/>
          <c:min val="0"/>
        </c:scaling>
        <c:axPos val="l"/>
        <c:delete val="0"/>
        <c:numFmt formatCode="#,##0" sourceLinked="1"/>
        <c:majorTickMark val="none"/>
        <c:minorTickMark val="none"/>
        <c:tickLblPos val="nextTo"/>
        <c:spPr>
          <a:noFill/>
          <a:ln>
            <a:noFill/>
          </a:ln>
        </c:spPr>
        <c:txPr>
          <a:bodyPr/>
          <a:lstStyle/>
          <a:p>
            <a:pPr>
              <a:defRPr lang="en-US" cap="none" sz="900" b="0" i="0" u="none" baseline="0">
                <a:solidFill>
                  <a:srgbClr val="000000"/>
                </a:solidFill>
                <a:latin typeface="+mn-lt"/>
                <a:ea typeface="+mn-cs"/>
                <a:cs typeface="+mn-cs"/>
              </a:defRPr>
            </a:pPr>
          </a:p>
        </c:txPr>
        <c:crossAx val="66754536"/>
        <c:crosses val="autoZero"/>
        <c:crossBetween val="between"/>
        <c:dispUnits/>
        <c:majorUnit val="5000"/>
      </c:valAx>
      <c:spPr>
        <a:noFill/>
        <a:ln>
          <a:noFill/>
        </a:ln>
      </c:spPr>
    </c:plotArea>
    <c:legend>
      <c:legendPos val="b"/>
      <c:layout>
        <c:manualLayout>
          <c:xMode val="edge"/>
          <c:yMode val="edge"/>
          <c:x val="0.13925"/>
          <c:y val="0.264"/>
          <c:w val="0.56825"/>
          <c:h val="0.236"/>
        </c:manualLayout>
      </c:layout>
      <c:overlay val="0"/>
      <c:spPr>
        <a:noFill/>
        <a:ln>
          <a:noFill/>
        </a:ln>
      </c:spPr>
      <c:txPr>
        <a:bodyPr vert="horz" rot="0"/>
        <a:lstStyle/>
        <a:p>
          <a:pPr>
            <a:defRPr lang="en-US" cap="none" sz="900" b="0" i="0" u="none" baseline="0">
              <a:solidFill>
                <a:srgbClr val="000000"/>
              </a:solidFill>
              <a:latin typeface="+mn-lt"/>
              <a:ea typeface="Calibri"/>
              <a:cs typeface="Calibri"/>
            </a:defRPr>
          </a:pPr>
        </a:p>
      </c:txPr>
    </c:legend>
    <c:plotVisOnly val="1"/>
    <c:dispBlanksAs val="gap"/>
    <c:showDLblsOverMax val="0"/>
  </c:chart>
  <c:spPr>
    <a:solidFill>
      <a:schemeClr val="bg1"/>
    </a:solidFill>
    <a:ln w="9525" cap="flat" cmpd="sng">
      <a:solidFill>
        <a:schemeClr val="tx2">
          <a:lumMod val="15000"/>
          <a:lumOff val="85000"/>
        </a:schemeClr>
      </a:solidFill>
      <a:round/>
    </a:ln>
  </c:spPr>
  <c:txPr>
    <a:bodyPr vert="horz" rot="0"/>
    <a:lstStyle/>
    <a:p>
      <a:pPr>
        <a:defRPr lang="en-US" cap="none" u="none" baseline="0">
          <a:solidFill>
            <a:srgbClr val="000000"/>
          </a:solidFill>
          <a:latin typeface="Calibri"/>
          <a:ea typeface="Calibri"/>
          <a:cs typeface="Calibri"/>
        </a:defRPr>
      </a:pPr>
    </a:p>
  </c:txPr>
  <c:clrMapOvr xmlns:c="http://schemas.openxmlformats.org/drawingml/2006/chart" bg1="lt1" tx1="dk1" bg2="lt2" tx2="dk2" accent1="accent1" accent2="accent2" accent3="accent3" accent4="accent4" accent5="accent5" accent6="accent6" hlink="hlink" folHlink="folHlink"/>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National Drug Overdose Deaths Involving Prescription Opioids, </a:t>
            </a:r>
            <a:r>
              <a:rPr lang="en-US" cap="none" sz="1200" b="0" i="0" u="none" baseline="0">
                <a:solidFill>
                  <a:srgbClr val="000000"/>
                </a:solidFill>
                <a:latin typeface="Calibri"/>
                <a:ea typeface="Calibri"/>
                <a:cs typeface="Calibri"/>
              </a:rPr>
              <a:t>Number Among All Ages, 1999-2017 </a:t>
            </a:r>
          </a:p>
        </c:rich>
      </c:tx>
      <c:layout/>
      <c:overlay val="0"/>
      <c:spPr>
        <a:noFill/>
        <a:ln>
          <a:noFill/>
        </a:ln>
      </c:spPr>
    </c:title>
    <c:plotArea>
      <c:layout>
        <c:manualLayout>
          <c:layoutTarget val="inner"/>
          <c:xMode val="edge"/>
          <c:yMode val="edge"/>
          <c:x val="0.10225"/>
          <c:y val="0.31525"/>
          <c:w val="0.8695"/>
          <c:h val="0.5335"/>
        </c:manualLayout>
      </c:layout>
      <c:barChart>
        <c:barDir val="col"/>
        <c:grouping val="clustered"/>
        <c:varyColors val="0"/>
        <c:ser>
          <c:idx val="0"/>
          <c:order val="0"/>
          <c:tx>
            <c:v>Prescription Opioids</c:v>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a:noFill/>
            </a:ln>
            <a:effectLst>
              <a:outerShdw blurRad="40000" dist="23000" dir="5400000" rotWithShape="0">
                <a:prstClr val="black">
                  <a:alpha val="35000"/>
                </a:prst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8"/>
              <c:showLegendKey val="0"/>
              <c:showVal val="1"/>
              <c:showBubbleSize val="0"/>
              <c:showCatName val="0"/>
              <c:showSerName val="0"/>
              <c:showPercent val="0"/>
            </c:dLbl>
            <c:dLbl>
              <c:idx val="18"/>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0"/>
            <c:showBubbleSize val="0"/>
            <c:showCatName val="0"/>
            <c:showSerName val="0"/>
            <c:showPercent val="0"/>
          </c:dLbls>
          <c:cat>
            <c:numRef>
              <c:f>'Number Drug OD Deaths'!$C$7:$U$7</c:f>
              <c:numCache/>
            </c:numRef>
          </c:cat>
          <c:val>
            <c:numRef>
              <c:f>'Number Drug OD Deaths'!$C$14:$U$14</c:f>
              <c:numCache/>
            </c:numRef>
          </c:val>
        </c:ser>
        <c:gapWidth val="20"/>
        <c:axId val="38408306"/>
        <c:axId val="10130435"/>
      </c:barChart>
      <c:lineChart>
        <c:grouping val="standard"/>
        <c:varyColors val="0"/>
        <c:ser>
          <c:idx val="2"/>
          <c:order val="1"/>
          <c:tx>
            <c:v>Prescription Opioids Without Other Synthetic Narcotics</c:v>
          </c:tx>
          <c:spPr>
            <a:ln w="31750" cap="rnd">
              <a:solidFill>
                <a:srgbClr val="FFFFAB"/>
              </a:solidFill>
              <a:round/>
            </a:ln>
            <a:effectLst>
              <a:outerShdw blurRad="40000" dist="23000" dir="5400000" rotWithShape="0">
                <a:prstClr val="black">
                  <a:alpha val="35000"/>
                </a:prstClr>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AB"/>
              </a:solidFill>
              <a:ln w="12700">
                <a:solidFill>
                  <a:srgbClr val="FFFFAB"/>
                </a:solidFill>
                <a:round/>
              </a:ln>
              <a:effectLst>
                <a:outerShdw blurRad="40000" dist="23000" dir="5400000" rotWithShape="0">
                  <a:prstClr val="black">
                    <a:alpha val="35000"/>
                  </a:prstClr>
                </a:outerShdw>
              </a:effectLst>
            </c:spPr>
          </c:marker>
          <c:dLbls>
            <c:numFmt formatCode="General" sourceLinked="1"/>
            <c:showLegendKey val="0"/>
            <c:showVal val="0"/>
            <c:showBubbleSize val="0"/>
            <c:showCatName val="0"/>
            <c:showSerName val="0"/>
            <c:showLeaderLines val="1"/>
            <c:showPercent val="0"/>
          </c:dLbls>
          <c:cat>
            <c:numRef>
              <c:f>'Number Drug OD Deaths'!$C$7:$U$7</c:f>
              <c:numCache/>
            </c:numRef>
          </c:cat>
          <c:val>
            <c:numRef>
              <c:f>'Number Drug OD Deaths'!$C$20:$U$20</c:f>
              <c:numCache/>
            </c:numRef>
          </c:val>
          <c:smooth val="0"/>
        </c:ser>
        <c:ser>
          <c:idx val="1"/>
          <c:order val="2"/>
          <c:tx>
            <c:v>Prescription Opioids and Other Synthetic Narcotics</c:v>
          </c:tx>
          <c:spPr>
            <a:ln w="31750" cap="rnd">
              <a:solidFill>
                <a:srgbClr val="FFC000"/>
              </a:solidFill>
              <a:round/>
            </a:ln>
            <a:effectLst>
              <a:outerShdw blurRad="40000" dist="23000" dir="5400000" rotWithShape="0">
                <a:prstClr val="black">
                  <a:alpha val="35000"/>
                </a:prstClr>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C000"/>
              </a:solidFill>
              <a:ln w="12700">
                <a:solidFill>
                  <a:srgbClr val="FFC000"/>
                </a:solidFill>
                <a:round/>
              </a:ln>
              <a:effectLst>
                <a:outerShdw blurRad="40000" dist="23000" dir="5400000" rotWithShape="0">
                  <a:prstClr val="black">
                    <a:alpha val="35000"/>
                  </a:prstClr>
                </a:outerShdw>
              </a:effectLst>
            </c:spPr>
          </c:marker>
          <c:dLbls>
            <c:numFmt formatCode="General" sourceLinked="1"/>
            <c:showLegendKey val="0"/>
            <c:showVal val="0"/>
            <c:showBubbleSize val="0"/>
            <c:showCatName val="0"/>
            <c:showSerName val="0"/>
            <c:showLeaderLines val="1"/>
            <c:showPercent val="0"/>
          </c:dLbls>
          <c:cat>
            <c:numRef>
              <c:f>'Number Drug OD Deaths'!$C$7:$U$7</c:f>
              <c:numCache/>
            </c:numRef>
          </c:cat>
          <c:val>
            <c:numRef>
              <c:f>'Number Drug OD Deaths'!$C$17:$U$17</c:f>
              <c:numCache/>
            </c:numRef>
          </c:val>
          <c:smooth val="0"/>
        </c:ser>
        <c:marker val="1"/>
        <c:axId val="38408306"/>
        <c:axId val="10130435"/>
      </c:lineChart>
      <c:catAx>
        <c:axId val="38408306"/>
        <c:scaling>
          <c:orientation val="minMax"/>
        </c:scaling>
        <c:axPos val="b"/>
        <c:delete val="0"/>
        <c:numFmt formatCode="General" sourceLinked="1"/>
        <c:majorTickMark val="none"/>
        <c:minorTickMark val="none"/>
        <c:tickLblPos val="nextTo"/>
        <c:spPr>
          <a:noFill/>
          <a:ln w="9525" cap="flat" cmpd="sng">
            <a:solidFill>
              <a:schemeClr val="tx2">
                <a:lumMod val="15000"/>
                <a:lumOff val="85000"/>
              </a:schemeClr>
            </a:solidFill>
            <a:round/>
          </a:ln>
        </c:spPr>
        <c:txPr>
          <a:bodyPr/>
          <a:lstStyle/>
          <a:p>
            <a:pPr>
              <a:defRPr lang="en-US" cap="none" sz="900" b="0" i="0" u="none" baseline="0">
                <a:solidFill>
                  <a:srgbClr val="000000"/>
                </a:solidFill>
                <a:latin typeface="+mn-lt"/>
                <a:ea typeface="+mn-cs"/>
                <a:cs typeface="+mn-cs"/>
              </a:defRPr>
            </a:pPr>
          </a:p>
        </c:txPr>
        <c:crossAx val="10130435"/>
        <c:crosses val="autoZero"/>
        <c:auto val="1"/>
        <c:lblOffset val="100"/>
        <c:noMultiLvlLbl val="0"/>
      </c:catAx>
      <c:valAx>
        <c:axId val="10130435"/>
        <c:scaling>
          <c:orientation val="minMax"/>
          <c:max val="25000"/>
        </c:scaling>
        <c:axPos val="l"/>
        <c:delete val="0"/>
        <c:numFmt formatCode="#,##0" sourceLinked="1"/>
        <c:majorTickMark val="none"/>
        <c:minorTickMark val="none"/>
        <c:tickLblPos val="nextTo"/>
        <c:spPr>
          <a:noFill/>
          <a:ln>
            <a:noFill/>
          </a:ln>
        </c:spPr>
        <c:txPr>
          <a:bodyPr/>
          <a:lstStyle/>
          <a:p>
            <a:pPr>
              <a:defRPr lang="en-US" cap="none" sz="900" b="0" i="0" u="none" baseline="0">
                <a:solidFill>
                  <a:srgbClr val="000000"/>
                </a:solidFill>
                <a:latin typeface="+mn-lt"/>
                <a:ea typeface="+mn-cs"/>
                <a:cs typeface="+mn-cs"/>
              </a:defRPr>
            </a:pPr>
          </a:p>
        </c:txPr>
        <c:crossAx val="38408306"/>
        <c:crosses val="autoZero"/>
        <c:crossBetween val="between"/>
        <c:dispUnits/>
      </c:valAx>
      <c:spPr>
        <a:noFill/>
        <a:ln>
          <a:noFill/>
        </a:ln>
      </c:spPr>
    </c:plotArea>
    <c:legend>
      <c:legendPos val="b"/>
      <c:layout>
        <c:manualLayout>
          <c:xMode val="edge"/>
          <c:yMode val="edge"/>
          <c:x val="0.11275"/>
          <c:y val="0.294"/>
          <c:w val="0.65375"/>
          <c:h val="0.15625"/>
        </c:manualLayout>
      </c:layout>
      <c:overlay val="0"/>
      <c:spPr>
        <a:noFill/>
        <a:ln>
          <a:noFill/>
        </a:ln>
      </c:spPr>
      <c:txPr>
        <a:bodyPr vert="horz" rot="0"/>
        <a:lstStyle/>
        <a:p>
          <a:pPr>
            <a:defRPr lang="en-US" cap="none" sz="900" b="0" i="0" u="none" baseline="0">
              <a:solidFill>
                <a:srgbClr val="000000"/>
              </a:solidFill>
              <a:latin typeface="+mn-lt"/>
              <a:ea typeface="Calibri"/>
              <a:cs typeface="Calibri"/>
            </a:defRPr>
          </a:pPr>
        </a:p>
      </c:txPr>
    </c:legend>
    <c:plotVisOnly val="1"/>
    <c:dispBlanksAs val="gap"/>
    <c:showDLblsOverMax val="0"/>
  </c:chart>
  <c:spPr>
    <a:solidFill>
      <a:schemeClr val="bg1"/>
    </a:solidFill>
    <a:ln w="9525" cap="flat" cmpd="sng">
      <a:solidFill>
        <a:schemeClr val="tx2">
          <a:lumMod val="15000"/>
          <a:lumOff val="85000"/>
        </a:schemeClr>
      </a:solidFill>
      <a:round/>
    </a:ln>
  </c:spPr>
  <c:txPr>
    <a:bodyPr vert="horz" rot="0"/>
    <a:lstStyle/>
    <a:p>
      <a:pPr>
        <a:defRPr lang="en-US" cap="none" u="none" baseline="0">
          <a:solidFill>
            <a:srgbClr val="000000"/>
          </a:solidFill>
          <a:latin typeface="Calibri"/>
          <a:ea typeface="Calibri"/>
          <a:cs typeface="Calibri"/>
        </a:defRPr>
      </a:pPr>
    </a:p>
  </c:txPr>
  <c:clrMapOvr xmlns:c="http://schemas.openxmlformats.org/drawingml/2006/chart" bg1="lt1" tx1="dk1" bg2="lt2" tx2="dk2" accent1="accent1" accent2="accent2" accent3="accent3" accent4="accent4" accent5="accent5" accent6="accent6" hlink="hlink" folHlink="folHlink"/>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u="none" baseline="0">
                <a:solidFill>
                  <a:srgbClr val="000000"/>
                </a:solidFill>
                <a:latin typeface="Calibri"/>
                <a:ea typeface="Calibri"/>
                <a:cs typeface="Calibri"/>
              </a:rPr>
              <a:t>National Drug Overdose Deaths</a:t>
            </a:r>
            <a:r>
              <a:rPr lang="en-US" cap="none" sz="1200" u="none" baseline="0">
                <a:solidFill>
                  <a:srgbClr val="000000"/>
                </a:solidFill>
                <a:latin typeface="Calibri"/>
                <a:ea typeface="Calibri"/>
                <a:cs typeface="Calibri"/>
              </a:rPr>
              <a:t>
Involving Psychostimulants With Abuse Potential</a:t>
            </a:r>
            <a:r>
              <a:rPr lang="en-US" cap="none" sz="1200" u="none" baseline="0">
                <a:solidFill>
                  <a:srgbClr val="000000"/>
                </a:solidFill>
                <a:latin typeface="Calibri"/>
                <a:ea typeface="Calibri"/>
                <a:cs typeface="Calibri"/>
              </a:rPr>
              <a:t>
(Mainly Methamphetamine), by Opioid Involvement </a:t>
            </a:r>
            <a:r>
              <a:rPr lang="en-US" cap="none" sz="1200" b="0" u="none" baseline="0">
                <a:solidFill>
                  <a:srgbClr val="000000"/>
                </a:solidFill>
                <a:latin typeface="Calibri"/>
                <a:ea typeface="Calibri"/>
                <a:cs typeface="Calibri"/>
              </a:rPr>
              <a:t>
Number Among All Ages, 1999-2017 </a:t>
            </a:r>
          </a:p>
        </c:rich>
      </c:tx>
      <c:layout/>
      <c:overlay val="0"/>
      <c:spPr>
        <a:noFill/>
        <a:ln>
          <a:noFill/>
        </a:ln>
      </c:spPr>
    </c:title>
    <c:plotArea>
      <c:layout>
        <c:manualLayout>
          <c:layoutTarget val="inner"/>
          <c:xMode val="edge"/>
          <c:yMode val="edge"/>
          <c:x val="0.11075"/>
          <c:y val="0.42125"/>
          <c:w val="0.85875"/>
          <c:h val="0.4015"/>
        </c:manualLayout>
      </c:layout>
      <c:barChart>
        <c:barDir val="col"/>
        <c:grouping val="clustered"/>
        <c:varyColors val="0"/>
        <c:ser>
          <c:idx val="0"/>
          <c:order val="0"/>
          <c:tx>
            <c:v>Psychostimulants</c:v>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a:noFill/>
            </a:ln>
            <a:effectLst>
              <a:outerShdw blurRad="40000" dist="23000" dir="5400000" rotWithShape="0">
                <a:prstClr val="black">
                  <a:alpha val="35000"/>
                </a:prst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8"/>
              <c:showLegendKey val="0"/>
              <c:showVal val="1"/>
              <c:showBubbleSize val="0"/>
              <c:showCatName val="0"/>
              <c:showSerName val="0"/>
              <c:showPercent val="0"/>
            </c:dLbl>
            <c:dLbl>
              <c:idx val="18"/>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0"/>
            <c:showBubbleSize val="0"/>
            <c:showCatName val="0"/>
            <c:showSerName val="0"/>
            <c:showPercent val="0"/>
          </c:dLbls>
          <c:cat>
            <c:numRef>
              <c:f>'Number Drug OD Deaths'!$C$7:$U$7</c:f>
              <c:numCache/>
            </c:numRef>
          </c:cat>
          <c:val>
            <c:numRef>
              <c:f>'Number Drug OD Deaths'!$C$50:$U$50</c:f>
              <c:numCache/>
            </c:numRef>
          </c:val>
        </c:ser>
        <c:gapWidth val="20"/>
        <c:axId val="24065052"/>
        <c:axId val="15258877"/>
      </c:barChart>
      <c:lineChart>
        <c:grouping val="standard"/>
        <c:varyColors val="0"/>
        <c:ser>
          <c:idx val="3"/>
          <c:order val="1"/>
          <c:tx>
            <c:v>Psychostimulants and Any Opioid</c:v>
          </c:tx>
          <c:spPr>
            <a:ln w="31750" cap="rnd">
              <a:solidFill>
                <a:srgbClr val="9BBB59"/>
              </a:solidFill>
              <a:round/>
            </a:ln>
            <a:effectLst>
              <a:outerShdw blurRad="40000" dist="23000" dir="5400000" rotWithShape="0">
                <a:prstClr val="black">
                  <a:alpha val="35000"/>
                </a:prstClr>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9BBB59"/>
              </a:solidFill>
              <a:ln w="12700">
                <a:solidFill>
                  <a:srgbClr val="9BBB59"/>
                </a:solidFill>
                <a:round/>
              </a:ln>
              <a:effectLst>
                <a:outerShdw blurRad="40000" dist="23000" dir="5400000" rotWithShape="0">
                  <a:prstClr val="black">
                    <a:alpha val="35000"/>
                  </a:prstClr>
                </a:outerShdw>
              </a:effectLst>
            </c:spPr>
          </c:marker>
          <c:dLbls>
            <c:numFmt formatCode="General" sourceLinked="1"/>
            <c:showLegendKey val="0"/>
            <c:showVal val="0"/>
            <c:showBubbleSize val="0"/>
            <c:showCatName val="0"/>
            <c:showSerName val="0"/>
            <c:showLeaderLines val="1"/>
            <c:showPercent val="0"/>
          </c:dLbls>
          <c:cat>
            <c:numRef>
              <c:f>'Number Drug OD Deaths'!$C$7:$U$7</c:f>
              <c:numCache/>
            </c:numRef>
          </c:cat>
          <c:val>
            <c:numRef>
              <c:f>'Number Drug OD Deaths'!$C$53:$U$53</c:f>
              <c:numCache/>
            </c:numRef>
          </c:val>
          <c:smooth val="0"/>
        </c:ser>
        <c:ser>
          <c:idx val="2"/>
          <c:order val="2"/>
          <c:tx>
            <c:v>Psychostimulants Without Any Opioid</c:v>
          </c:tx>
          <c:spPr>
            <a:ln w="31750" cap="rnd">
              <a:solidFill>
                <a:srgbClr val="9BBB59">
                  <a:lumMod val="40000"/>
                  <a:lumOff val="60000"/>
                </a:srgbClr>
              </a:solidFill>
              <a:round/>
            </a:ln>
            <a:effectLst>
              <a:outerShdw blurRad="40000" dist="23000" dir="5400000" rotWithShape="0">
                <a:prstClr val="black">
                  <a:alpha val="35000"/>
                </a:prstClr>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9BBB59">
                  <a:lumMod val="40000"/>
                  <a:lumOff val="60000"/>
                </a:srgbClr>
              </a:solidFill>
              <a:ln w="12700">
                <a:solidFill>
                  <a:srgbClr val="9BBB59">
                    <a:lumMod val="40000"/>
                    <a:lumOff val="60000"/>
                  </a:srgbClr>
                </a:solidFill>
                <a:round/>
              </a:ln>
              <a:effectLst>
                <a:outerShdw blurRad="40000" dist="23000" dir="5400000" rotWithShape="0">
                  <a:prstClr val="black">
                    <a:alpha val="35000"/>
                  </a:prstClr>
                </a:outerShdw>
              </a:effectLst>
            </c:spPr>
          </c:marker>
          <c:dLbls>
            <c:numFmt formatCode="General" sourceLinked="1"/>
            <c:showLegendKey val="0"/>
            <c:showVal val="0"/>
            <c:showBubbleSize val="0"/>
            <c:showCatName val="0"/>
            <c:showSerName val="0"/>
            <c:showLeaderLines val="1"/>
            <c:showPercent val="0"/>
          </c:dLbls>
          <c:cat>
            <c:numRef>
              <c:f>'Number Drug OD Deaths'!$C$7:$U$7</c:f>
              <c:numCache/>
            </c:numRef>
          </c:cat>
          <c:val>
            <c:numRef>
              <c:f>'Number Drug OD Deaths'!$C$56:$U$56</c:f>
              <c:numCache/>
            </c:numRef>
          </c:val>
          <c:smooth val="0"/>
        </c:ser>
        <c:ser>
          <c:idx val="1"/>
          <c:order val="3"/>
          <c:tx>
            <c:v>Psychostimulants and Other Synthetic Narcotics</c:v>
          </c:tx>
          <c:spPr>
            <a:ln w="31750" cap="rnd">
              <a:solidFill>
                <a:srgbClr val="FFC000"/>
              </a:solidFill>
              <a:round/>
            </a:ln>
            <a:effectLst>
              <a:outerShdw blurRad="40000" dist="23000" dir="5400000" rotWithShape="0">
                <a:prstClr val="black">
                  <a:alpha val="35000"/>
                </a:prstClr>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C000"/>
              </a:solidFill>
              <a:ln w="12700">
                <a:solidFill>
                  <a:srgbClr val="FFC000"/>
                </a:solidFill>
                <a:round/>
              </a:ln>
              <a:effectLst>
                <a:outerShdw blurRad="40000" dist="23000" dir="5400000" rotWithShape="0">
                  <a:prstClr val="black">
                    <a:alpha val="35000"/>
                  </a:prstClr>
                </a:outerShdw>
              </a:effectLst>
            </c:spPr>
          </c:marker>
          <c:dLbls>
            <c:numFmt formatCode="General" sourceLinked="1"/>
            <c:showLegendKey val="0"/>
            <c:showVal val="0"/>
            <c:showBubbleSize val="0"/>
            <c:showCatName val="0"/>
            <c:showSerName val="0"/>
            <c:showLeaderLines val="1"/>
            <c:showPercent val="0"/>
          </c:dLbls>
          <c:cat>
            <c:numRef>
              <c:f>'Number Drug OD Deaths'!$C$7:$U$7</c:f>
              <c:numCache/>
            </c:numRef>
          </c:cat>
          <c:val>
            <c:numRef>
              <c:f>'Number Drug OD Deaths'!$C$59:$U$59</c:f>
              <c:numCache/>
            </c:numRef>
          </c:val>
          <c:smooth val="0"/>
        </c:ser>
        <c:marker val="1"/>
        <c:axId val="24065052"/>
        <c:axId val="15258877"/>
      </c:lineChart>
      <c:catAx>
        <c:axId val="24065052"/>
        <c:scaling>
          <c:orientation val="minMax"/>
        </c:scaling>
        <c:axPos val="b"/>
        <c:delete val="0"/>
        <c:numFmt formatCode="General" sourceLinked="1"/>
        <c:majorTickMark val="none"/>
        <c:minorTickMark val="none"/>
        <c:tickLblPos val="nextTo"/>
        <c:spPr>
          <a:noFill/>
          <a:ln w="9525" cap="flat" cmpd="sng">
            <a:solidFill>
              <a:schemeClr val="tx2">
                <a:lumMod val="15000"/>
                <a:lumOff val="85000"/>
              </a:schemeClr>
            </a:solidFill>
            <a:round/>
          </a:ln>
        </c:spPr>
        <c:txPr>
          <a:bodyPr/>
          <a:lstStyle/>
          <a:p>
            <a:pPr>
              <a:defRPr lang="en-US" cap="none" sz="900" b="0" i="0" u="none" baseline="0">
                <a:solidFill>
                  <a:srgbClr val="000000"/>
                </a:solidFill>
                <a:latin typeface="+mn-lt"/>
                <a:ea typeface="+mn-cs"/>
                <a:cs typeface="+mn-cs"/>
              </a:defRPr>
            </a:pPr>
          </a:p>
        </c:txPr>
        <c:crossAx val="15258877"/>
        <c:crosses val="autoZero"/>
        <c:auto val="1"/>
        <c:lblOffset val="100"/>
        <c:noMultiLvlLbl val="0"/>
      </c:catAx>
      <c:valAx>
        <c:axId val="15258877"/>
        <c:scaling>
          <c:orientation val="minMax"/>
          <c:max val="25000"/>
        </c:scaling>
        <c:axPos val="l"/>
        <c:delete val="0"/>
        <c:numFmt formatCode="#,##0" sourceLinked="1"/>
        <c:majorTickMark val="none"/>
        <c:minorTickMark val="none"/>
        <c:tickLblPos val="nextTo"/>
        <c:spPr>
          <a:noFill/>
          <a:ln>
            <a:noFill/>
          </a:ln>
        </c:spPr>
        <c:txPr>
          <a:bodyPr/>
          <a:lstStyle/>
          <a:p>
            <a:pPr>
              <a:defRPr lang="en-US" cap="none" sz="900" b="0" i="0" u="none" baseline="0">
                <a:solidFill>
                  <a:srgbClr val="000000"/>
                </a:solidFill>
                <a:latin typeface="+mn-lt"/>
                <a:ea typeface="+mn-cs"/>
                <a:cs typeface="+mn-cs"/>
              </a:defRPr>
            </a:pPr>
          </a:p>
        </c:txPr>
        <c:crossAx val="24065052"/>
        <c:crosses val="autoZero"/>
        <c:crossBetween val="between"/>
        <c:dispUnits/>
        <c:majorUnit val="5000"/>
      </c:valAx>
      <c:spPr>
        <a:noFill/>
        <a:ln>
          <a:noFill/>
        </a:ln>
      </c:spPr>
    </c:plotArea>
    <c:legend>
      <c:legendPos val="b"/>
      <c:layout>
        <c:manualLayout>
          <c:xMode val="edge"/>
          <c:yMode val="edge"/>
          <c:x val="0.05575"/>
          <c:y val="0.355"/>
          <c:w val="0.62775"/>
          <c:h val="0.18075"/>
        </c:manualLayout>
      </c:layout>
      <c:overlay val="0"/>
      <c:spPr>
        <a:noFill/>
        <a:ln>
          <a:noFill/>
        </a:ln>
      </c:spPr>
      <c:txPr>
        <a:bodyPr vert="horz" rot="0"/>
        <a:lstStyle/>
        <a:p>
          <a:pPr>
            <a:defRPr lang="en-US" cap="none" sz="900" b="0" i="0" u="none" baseline="0">
              <a:solidFill>
                <a:srgbClr val="000000"/>
              </a:solidFill>
              <a:latin typeface="+mn-lt"/>
              <a:ea typeface="Calibri"/>
              <a:cs typeface="Calibri"/>
            </a:defRPr>
          </a:pPr>
        </a:p>
      </c:txPr>
    </c:legend>
    <c:plotVisOnly val="1"/>
    <c:dispBlanksAs val="gap"/>
    <c:showDLblsOverMax val="0"/>
  </c:chart>
  <c:spPr>
    <a:solidFill>
      <a:schemeClr val="bg1"/>
    </a:solidFill>
    <a:ln w="9525" cap="flat" cmpd="sng">
      <a:solidFill>
        <a:schemeClr val="tx2">
          <a:lumMod val="15000"/>
          <a:lumOff val="85000"/>
        </a:schemeClr>
      </a:solidFill>
      <a:round/>
    </a:ln>
  </c:spPr>
  <c:txPr>
    <a:bodyPr vert="horz" rot="0"/>
    <a:lstStyle/>
    <a:p>
      <a:pPr>
        <a:defRPr lang="en-US" cap="none" u="none" baseline="0">
          <a:solidFill>
            <a:srgbClr val="000000"/>
          </a:solidFill>
          <a:latin typeface="Calibri"/>
          <a:ea typeface="Calibri"/>
          <a:cs typeface="Calibri"/>
        </a:defRPr>
      </a:pPr>
    </a:p>
  </c:txPr>
  <c:clrMapOvr xmlns:c="http://schemas.openxmlformats.org/drawingml/2006/chart" bg1="lt1" tx1="dk1" bg2="lt2" tx2="dk2" accent1="accent1" accent2="accent2" accent3="accent3" accent4="accent4" accent5="accent5" accent6="accent6" hlink="hlink" folHlink="folHlink"/>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u="none" baseline="0">
                <a:solidFill>
                  <a:srgbClr val="000000"/>
                </a:solidFill>
                <a:latin typeface="Calibri"/>
                <a:ea typeface="Calibri"/>
                <a:cs typeface="Calibri"/>
              </a:rPr>
              <a:t>National Drug Overdose Deaths </a:t>
            </a:r>
            <a:r>
              <a:rPr lang="en-US" cap="none" sz="1200" b="0" u="none" baseline="0">
                <a:solidFill>
                  <a:srgbClr val="000000"/>
                </a:solidFill>
                <a:latin typeface="Calibri"/>
                <a:ea typeface="Calibri"/>
                <a:cs typeface="Calibri"/>
              </a:rPr>
              <a:t>
Number Among All Ages, 1999-2017 </a:t>
            </a:r>
          </a:p>
        </c:rich>
      </c:tx>
      <c:layout/>
      <c:overlay val="0"/>
      <c:spPr>
        <a:noFill/>
        <a:ln>
          <a:noFill/>
        </a:ln>
      </c:spPr>
    </c:title>
    <c:plotArea>
      <c:layout>
        <c:manualLayout>
          <c:layoutTarget val="inner"/>
          <c:xMode val="edge"/>
          <c:yMode val="edge"/>
          <c:x val="0.09325"/>
          <c:y val="0.1595"/>
          <c:w val="0.82775"/>
          <c:h val="0.673"/>
        </c:manualLayout>
      </c:layout>
      <c:lineChart>
        <c:grouping val="standard"/>
        <c:varyColors val="0"/>
        <c:ser>
          <c:idx val="2"/>
          <c:order val="0"/>
          <c:tx>
            <c:v>Other Synthetic Narcotics Other Than Methadone (Mainly Fentanyl)</c:v>
          </c:tx>
          <c:spPr>
            <a:ln w="31750" cap="rnd">
              <a:solidFill>
                <a:srgbClr val="FFC000"/>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8"/>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0"/>
            <c:showBubbleSize val="0"/>
            <c:showCatName val="0"/>
            <c:showSerName val="0"/>
            <c:showLeaderLines val="1"/>
            <c:showPercent val="0"/>
          </c:dLbls>
          <c:cat>
            <c:numRef>
              <c:f>'Number Drug OD Deaths'!$C$7:$U$7</c:f>
              <c:numCache/>
            </c:numRef>
          </c:cat>
          <c:val>
            <c:numRef>
              <c:f>'Number Drug OD Deaths'!$C$23:$U$23</c:f>
              <c:numCache/>
            </c:numRef>
          </c:val>
          <c:smooth val="0"/>
        </c:ser>
        <c:ser>
          <c:idx val="1"/>
          <c:order val="1"/>
          <c:tx>
            <c:v>Prescription Opioids</c:v>
          </c:tx>
          <c:spPr>
            <a:ln w="31750" cap="rnd">
              <a:solidFill>
                <a:srgbClr val="00B0F0"/>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8"/>
              <c:layout>
                <c:manualLayout>
                  <c:x val="0"/>
                  <c:y val="-0.045"/>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0" i="0" u="none" baseline="0">
                    <a:solidFill>
                      <a:srgbClr val="000000"/>
                    </a:solidFill>
                    <a:latin typeface="+mn-lt"/>
                    <a:ea typeface="Calibri"/>
                    <a:cs typeface="Calibri"/>
                  </a:defRPr>
                </a:pPr>
              </a:p>
            </c:txPr>
            <c:showLegendKey val="0"/>
            <c:showVal val="0"/>
            <c:showBubbleSize val="0"/>
            <c:showCatName val="0"/>
            <c:showSerName val="0"/>
            <c:showLeaderLines val="1"/>
            <c:showPercent val="0"/>
          </c:dLbls>
          <c:cat>
            <c:numRef>
              <c:f>'Number Drug OD Deaths'!$C$7:$U$7</c:f>
              <c:numCache/>
            </c:numRef>
          </c:cat>
          <c:val>
            <c:numRef>
              <c:f>'Number Drug OD Deaths'!$C$14:$U$14</c:f>
              <c:numCache/>
            </c:numRef>
          </c:val>
          <c:smooth val="0"/>
        </c:ser>
        <c:ser>
          <c:idx val="0"/>
          <c:order val="2"/>
          <c:tx>
            <c:v>Heroin</c:v>
          </c:tx>
          <c:spPr>
            <a:ln w="31750" cap="rnd">
              <a:solidFill>
                <a:srgbClr val="00B050"/>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8"/>
              <c:showLegendKey val="0"/>
              <c:showVal val="1"/>
              <c:showBubbleSize val="0"/>
              <c:showCatName val="0"/>
              <c:showSerName val="0"/>
              <c:showPercent val="0"/>
            </c:dLbl>
            <c:dLbl>
              <c:idx val="18"/>
              <c:layout>
                <c:manualLayout>
                  <c:x val="0"/>
                  <c:y val="-0.012"/>
                </c:manualLayout>
              </c:layout>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0"/>
            <c:showBubbleSize val="0"/>
            <c:showCatName val="0"/>
            <c:showSerName val="0"/>
            <c:showLeaderLines val="1"/>
            <c:showPercent val="0"/>
          </c:dLbls>
          <c:cat>
            <c:numRef>
              <c:f>'Number Drug OD Deaths'!$C$7:$U$7</c:f>
              <c:numCache/>
            </c:numRef>
          </c:cat>
          <c:val>
            <c:numRef>
              <c:f>'Number Drug OD Deaths'!$C$26:$U$26</c:f>
              <c:numCache/>
            </c:numRef>
          </c:val>
          <c:smooth val="0"/>
        </c:ser>
        <c:ser>
          <c:idx val="3"/>
          <c:order val="3"/>
          <c:tx>
            <c:v>Cocaine</c:v>
          </c:tx>
          <c:spPr>
            <a:ln w="31750" cap="rnd">
              <a:solidFill>
                <a:srgbClr val="9BBB59">
                  <a:lumMod val="50000"/>
                </a:srgb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8"/>
              <c:dLblPos val="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dLblPos val="r"/>
            <c:showLegendKey val="0"/>
            <c:showVal val="0"/>
            <c:showBubbleSize val="0"/>
            <c:showCatName val="0"/>
            <c:showSerName val="0"/>
            <c:showLeaderLines val="1"/>
            <c:showPercent val="0"/>
          </c:dLbls>
          <c:cat>
            <c:numRef>
              <c:f>'Number Drug OD Deaths'!$C$7:$U$7</c:f>
              <c:numCache/>
            </c:numRef>
          </c:cat>
          <c:val>
            <c:numRef>
              <c:f>'Number Drug OD Deaths'!$C$35:$U$35</c:f>
              <c:numCache/>
            </c:numRef>
          </c:val>
          <c:smooth val="0"/>
        </c:ser>
        <c:ser>
          <c:idx val="5"/>
          <c:order val="4"/>
          <c:tx>
            <c:v>Benzodiazepines</c:v>
          </c:tx>
          <c:spPr>
            <a:ln w="31750" cap="rnd">
              <a:solidFill>
                <a:srgbClr val="EEECE1">
                  <a:lumMod val="50000"/>
                </a:srgb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8"/>
              <c:dLblPos val="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0"/>
            <c:showBubbleSize val="0"/>
            <c:showCatName val="0"/>
            <c:showSerName val="0"/>
            <c:showLeaderLines val="1"/>
            <c:showPercent val="0"/>
          </c:dLbls>
          <c:cat>
            <c:numRef>
              <c:f>'Number Drug OD Deaths'!$C$7:$U$7</c:f>
              <c:numCache/>
            </c:numRef>
          </c:cat>
          <c:val>
            <c:numRef>
              <c:f>'Number Drug OD Deaths'!$C$65:$U$65</c:f>
              <c:numCache/>
            </c:numRef>
          </c:val>
          <c:smooth val="0"/>
        </c:ser>
        <c:ser>
          <c:idx val="4"/>
          <c:order val="5"/>
          <c:tx>
            <c:v>Psychostimulants with Abuse Potential (Including Methamphetamine)</c:v>
          </c:tx>
          <c:spPr>
            <a:ln w="31750" cap="rnd">
              <a:solidFill>
                <a:srgbClr val="1F497D"/>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8"/>
              <c:layout>
                <c:manualLayout>
                  <c:x val="0"/>
                  <c:y val="0.033"/>
                </c:manualLayout>
              </c:layout>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0"/>
            <c:showBubbleSize val="0"/>
            <c:showCatName val="0"/>
            <c:showSerName val="0"/>
            <c:showLeaderLines val="1"/>
            <c:showPercent val="0"/>
          </c:dLbls>
          <c:cat>
            <c:numRef>
              <c:f>'Number Drug OD Deaths'!$C$7:$U$7</c:f>
              <c:numCache/>
            </c:numRef>
          </c:cat>
          <c:val>
            <c:numRef>
              <c:f>'Number Drug OD Deaths'!$C$50:$U$50</c:f>
              <c:numCache/>
            </c:numRef>
          </c:val>
          <c:smooth val="0"/>
        </c:ser>
        <c:ser>
          <c:idx val="6"/>
          <c:order val="6"/>
          <c:tx>
            <c:v>Antidepressants</c:v>
          </c:tx>
          <c:spPr>
            <a:ln w="31750" cap="rnd">
              <a:solidFill>
                <a:srgbClr val="92D050"/>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8"/>
              <c:layout>
                <c:manualLayout>
                  <c:x val="0"/>
                  <c:y val="0.02875"/>
                </c:manualLayout>
              </c:layout>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0"/>
            <c:showBubbleSize val="0"/>
            <c:showCatName val="0"/>
            <c:showSerName val="0"/>
            <c:showLeaderLines val="1"/>
            <c:showPercent val="0"/>
          </c:dLbls>
          <c:cat>
            <c:numRef>
              <c:f>'Number Drug OD Deaths'!$C$7:$U$7</c:f>
              <c:numCache/>
            </c:numRef>
          </c:cat>
          <c:val>
            <c:numRef>
              <c:f>'Number Drug OD Deaths'!$C$80:$U$80</c:f>
              <c:numCache/>
            </c:numRef>
          </c:val>
          <c:smooth val="0"/>
        </c:ser>
        <c:axId val="3112166"/>
        <c:axId val="28009495"/>
      </c:lineChart>
      <c:catAx>
        <c:axId val="3112166"/>
        <c:scaling>
          <c:orientation val="minMax"/>
        </c:scaling>
        <c:axPos val="b"/>
        <c:delete val="0"/>
        <c:numFmt formatCode="General" sourceLinked="1"/>
        <c:majorTickMark val="none"/>
        <c:minorTickMark val="none"/>
        <c:tickLblPos val="nextTo"/>
        <c:spPr>
          <a:noFill/>
          <a:ln w="9525" cap="flat" cmpd="sng">
            <a:solidFill>
              <a:schemeClr val="tx2">
                <a:lumMod val="15000"/>
                <a:lumOff val="85000"/>
              </a:schemeClr>
            </a:solidFill>
            <a:round/>
          </a:ln>
        </c:spPr>
        <c:txPr>
          <a:bodyPr/>
          <a:lstStyle/>
          <a:p>
            <a:pPr>
              <a:defRPr lang="en-US" cap="none" sz="900" b="0" i="0" u="none" baseline="0">
                <a:solidFill>
                  <a:srgbClr val="000000"/>
                </a:solidFill>
                <a:latin typeface="+mn-lt"/>
                <a:ea typeface="+mn-cs"/>
                <a:cs typeface="+mn-cs"/>
              </a:defRPr>
            </a:pPr>
          </a:p>
        </c:txPr>
        <c:crossAx val="28009495"/>
        <c:crosses val="autoZero"/>
        <c:auto val="1"/>
        <c:lblOffset val="100"/>
        <c:noMultiLvlLbl val="0"/>
      </c:catAx>
      <c:valAx>
        <c:axId val="28009495"/>
        <c:scaling>
          <c:orientation val="minMax"/>
          <c:max val="50000"/>
        </c:scaling>
        <c:axPos val="l"/>
        <c:delete val="0"/>
        <c:numFmt formatCode="#,##0" sourceLinked="1"/>
        <c:majorTickMark val="none"/>
        <c:minorTickMark val="none"/>
        <c:tickLblPos val="nextTo"/>
        <c:spPr>
          <a:noFill/>
          <a:ln>
            <a:noFill/>
          </a:ln>
        </c:spPr>
        <c:txPr>
          <a:bodyPr/>
          <a:lstStyle/>
          <a:p>
            <a:pPr>
              <a:defRPr lang="en-US" cap="none" sz="900" b="0" i="0" u="none" baseline="0">
                <a:solidFill>
                  <a:srgbClr val="000000"/>
                </a:solidFill>
                <a:latin typeface="+mn-lt"/>
                <a:ea typeface="+mn-cs"/>
                <a:cs typeface="+mn-cs"/>
              </a:defRPr>
            </a:pPr>
          </a:p>
        </c:txPr>
        <c:crossAx val="3112166"/>
        <c:crosses val="autoZero"/>
        <c:crossBetween val="between"/>
        <c:dispUnits/>
        <c:majorUnit val="10000"/>
      </c:valAx>
      <c:spPr>
        <a:noFill/>
        <a:ln>
          <a:noFill/>
        </a:ln>
      </c:spPr>
    </c:plotArea>
    <c:legend>
      <c:legendPos val="b"/>
      <c:layout>
        <c:manualLayout>
          <c:xMode val="edge"/>
          <c:yMode val="edge"/>
          <c:x val="0.12125"/>
          <c:y val="0.18625"/>
          <c:w val="0.59925"/>
          <c:h val="0.3305"/>
        </c:manualLayout>
      </c:layout>
      <c:overlay val="0"/>
      <c:spPr>
        <a:noFill/>
        <a:ln>
          <a:noFill/>
        </a:ln>
      </c:spPr>
      <c:txPr>
        <a:bodyPr vert="horz" rot="0"/>
        <a:lstStyle/>
        <a:p>
          <a:pPr>
            <a:defRPr lang="en-US" cap="none" sz="900" b="0" i="0" u="none" baseline="0">
              <a:solidFill>
                <a:srgbClr val="000000"/>
              </a:solidFill>
              <a:latin typeface="+mn-lt"/>
              <a:ea typeface="Calibri"/>
              <a:cs typeface="Calibri"/>
            </a:defRPr>
          </a:pPr>
        </a:p>
      </c:txPr>
    </c:legend>
    <c:plotVisOnly val="1"/>
    <c:dispBlanksAs val="gap"/>
    <c:showDLblsOverMax val="0"/>
  </c:chart>
  <c:spPr>
    <a:solidFill>
      <a:schemeClr val="bg1"/>
    </a:solidFill>
    <a:ln w="9525" cap="flat" cmpd="sng">
      <a:solidFill>
        <a:schemeClr val="tx2">
          <a:lumMod val="15000"/>
          <a:lumOff val="85000"/>
        </a:schemeClr>
      </a:solidFill>
      <a:round/>
    </a:ln>
  </c:spPr>
  <c:txPr>
    <a:bodyPr vert="horz" rot="0"/>
    <a:lstStyle/>
    <a:p>
      <a:pPr>
        <a:defRPr lang="en-US" cap="none" u="none" baseline="0">
          <a:solidFill>
            <a:srgbClr val="000000"/>
          </a:solidFill>
          <a:latin typeface="Calibri"/>
          <a:ea typeface="Calibri"/>
          <a:cs typeface="Calibri"/>
        </a:defRPr>
      </a:pPr>
    </a:p>
  </c:txPr>
  <c:clrMapOvr xmlns:c="http://schemas.openxmlformats.org/drawingml/2006/chart" bg1="lt1" tx1="dk1" bg2="lt2" tx2="dk2" accent1="accent1" accent2="accent2" accent3="accent3" accent4="accent4" accent5="accent5" accent6="accent6" hlink="hlink" folHlink="folHlink"/>
  <c:lang xmlns:c="http://schemas.openxmlformats.org/drawingml/2006/chart" val="en-U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u="none" baseline="0">
                <a:solidFill>
                  <a:srgbClr val="000000"/>
                </a:solidFill>
                <a:latin typeface="Calibri"/>
                <a:ea typeface="Calibri"/>
                <a:cs typeface="Calibri"/>
              </a:rPr>
              <a:t>National Drug Overdose Deaths</a:t>
            </a:r>
            <a:r>
              <a:rPr lang="en-US" cap="none" sz="1200" u="none" baseline="0">
                <a:solidFill>
                  <a:srgbClr val="000000"/>
                </a:solidFill>
                <a:latin typeface="Calibri"/>
                <a:ea typeface="Calibri"/>
                <a:cs typeface="Calibri"/>
              </a:rPr>
              <a:t>
Involving Antidepressants, by Opioid</a:t>
            </a:r>
            <a:r>
              <a:rPr lang="en-US" cap="none" sz="1200" u="none" baseline="0">
                <a:solidFill>
                  <a:srgbClr val="000000"/>
                </a:solidFill>
                <a:latin typeface="Calibri"/>
                <a:ea typeface="Calibri"/>
                <a:cs typeface="Calibri"/>
              </a:rPr>
              <a:t> Involvement</a:t>
            </a:r>
            <a:r>
              <a:rPr lang="en-US" cap="none" sz="1200" b="0" u="none" baseline="0">
                <a:solidFill>
                  <a:srgbClr val="000000"/>
                </a:solidFill>
                <a:latin typeface="Calibri"/>
                <a:ea typeface="Calibri"/>
                <a:cs typeface="Calibri"/>
              </a:rPr>
              <a:t>
Number Among All Ages, 1999-2017 </a:t>
            </a:r>
          </a:p>
        </c:rich>
      </c:tx>
      <c:layout/>
      <c:overlay val="0"/>
      <c:spPr>
        <a:noFill/>
        <a:ln>
          <a:noFill/>
        </a:ln>
      </c:spPr>
    </c:title>
    <c:plotArea>
      <c:layout>
        <c:manualLayout>
          <c:layoutTarget val="inner"/>
          <c:xMode val="edge"/>
          <c:yMode val="edge"/>
          <c:x val="0.10175"/>
          <c:y val="0.31875"/>
          <c:w val="0.87"/>
          <c:h val="0.4735"/>
        </c:manualLayout>
      </c:layout>
      <c:barChart>
        <c:barDir val="col"/>
        <c:grouping val="clustered"/>
        <c:varyColors val="0"/>
        <c:ser>
          <c:idx val="0"/>
          <c:order val="0"/>
          <c:tx>
            <c:v>Antidepressants</c:v>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a:noFill/>
            </a:ln>
            <a:effectLst>
              <a:outerShdw blurRad="40000" dist="23000" dir="5400000" rotWithShape="0">
                <a:prstClr val="black">
                  <a:alpha val="35000"/>
                </a:prst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8"/>
              <c:showLegendKey val="0"/>
              <c:showVal val="1"/>
              <c:showBubbleSize val="0"/>
              <c:showCatName val="0"/>
              <c:showSerName val="0"/>
              <c:showPercent val="0"/>
            </c:dLbl>
            <c:dLbl>
              <c:idx val="18"/>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0"/>
            <c:showBubbleSize val="0"/>
            <c:showCatName val="0"/>
            <c:showSerName val="0"/>
            <c:showPercent val="0"/>
          </c:dLbls>
          <c:cat>
            <c:numRef>
              <c:f>'Number Drug OD Deaths'!$C$7:$U$7</c:f>
              <c:numCache/>
            </c:numRef>
          </c:cat>
          <c:val>
            <c:numRef>
              <c:f>'Number Drug OD Deaths'!$C$80:$U$80</c:f>
              <c:numCache/>
            </c:numRef>
          </c:val>
        </c:ser>
        <c:gapWidth val="20"/>
        <c:axId val="50758864"/>
        <c:axId val="54176593"/>
      </c:barChart>
      <c:lineChart>
        <c:grouping val="standard"/>
        <c:varyColors val="0"/>
        <c:ser>
          <c:idx val="3"/>
          <c:order val="1"/>
          <c:tx>
            <c:v>Antidepressants and Any Opioid</c:v>
          </c:tx>
          <c:spPr>
            <a:ln w="31750" cap="rnd">
              <a:solidFill>
                <a:srgbClr val="9BBB59"/>
              </a:solidFill>
              <a:round/>
            </a:ln>
            <a:effectLst>
              <a:outerShdw blurRad="40000" dist="23000" dir="5400000" rotWithShape="0">
                <a:prstClr val="black">
                  <a:alpha val="35000"/>
                </a:prstClr>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9BBB59"/>
              </a:solidFill>
              <a:ln w="12700">
                <a:solidFill>
                  <a:srgbClr val="9BBB59"/>
                </a:solidFill>
                <a:round/>
              </a:ln>
              <a:effectLst>
                <a:outerShdw blurRad="40000" dist="23000" dir="5400000" rotWithShape="0">
                  <a:prstClr val="black">
                    <a:alpha val="35000"/>
                  </a:prstClr>
                </a:outerShdw>
              </a:effectLst>
            </c:spPr>
          </c:marker>
          <c:dLbls>
            <c:numFmt formatCode="General" sourceLinked="1"/>
            <c:showLegendKey val="0"/>
            <c:showVal val="0"/>
            <c:showBubbleSize val="0"/>
            <c:showCatName val="0"/>
            <c:showSerName val="0"/>
            <c:showLeaderLines val="1"/>
            <c:showPercent val="0"/>
          </c:dLbls>
          <c:cat>
            <c:numRef>
              <c:f>'Number Drug OD Deaths'!$C$7:$U$7</c:f>
              <c:numCache/>
            </c:numRef>
          </c:cat>
          <c:val>
            <c:numRef>
              <c:f>'Number Drug OD Deaths'!$C$83:$U$83</c:f>
              <c:numCache/>
            </c:numRef>
          </c:val>
          <c:smooth val="0"/>
        </c:ser>
        <c:ser>
          <c:idx val="2"/>
          <c:order val="2"/>
          <c:tx>
            <c:v>Antidepressants Without Any Opioid</c:v>
          </c:tx>
          <c:spPr>
            <a:ln w="31750" cap="rnd">
              <a:solidFill>
                <a:srgbClr val="9BBB59">
                  <a:lumMod val="40000"/>
                  <a:lumOff val="60000"/>
                </a:srgbClr>
              </a:solidFill>
              <a:round/>
            </a:ln>
            <a:effectLst>
              <a:outerShdw blurRad="40000" dist="23000" dir="5400000" rotWithShape="0">
                <a:prstClr val="black">
                  <a:alpha val="35000"/>
                </a:prstClr>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9BBB59">
                  <a:lumMod val="40000"/>
                  <a:lumOff val="60000"/>
                </a:srgbClr>
              </a:solidFill>
              <a:ln w="12700">
                <a:solidFill>
                  <a:srgbClr val="9BBB59">
                    <a:lumMod val="40000"/>
                    <a:lumOff val="60000"/>
                  </a:srgbClr>
                </a:solidFill>
                <a:round/>
              </a:ln>
              <a:effectLst>
                <a:outerShdw blurRad="40000" dist="23000" dir="5400000" rotWithShape="0">
                  <a:prstClr val="black">
                    <a:alpha val="35000"/>
                  </a:prstClr>
                </a:outerShdw>
              </a:effectLst>
            </c:spPr>
          </c:marker>
          <c:dLbls>
            <c:numFmt formatCode="General" sourceLinked="1"/>
            <c:showLegendKey val="0"/>
            <c:showVal val="0"/>
            <c:showBubbleSize val="0"/>
            <c:showCatName val="0"/>
            <c:showSerName val="0"/>
            <c:showLeaderLines val="1"/>
            <c:showPercent val="0"/>
          </c:dLbls>
          <c:cat>
            <c:numRef>
              <c:f>'Number Drug OD Deaths'!$C$7:$U$7</c:f>
              <c:numCache/>
            </c:numRef>
          </c:cat>
          <c:val>
            <c:numRef>
              <c:f>'Number Drug OD Deaths'!$C$86:$U$86</c:f>
              <c:numCache/>
            </c:numRef>
          </c:val>
          <c:smooth val="0"/>
        </c:ser>
        <c:ser>
          <c:idx val="1"/>
          <c:order val="3"/>
          <c:tx>
            <c:v>Antidepressants and Other Synthetic Narcotics</c:v>
          </c:tx>
          <c:spPr>
            <a:ln w="31750" cap="rnd">
              <a:solidFill>
                <a:srgbClr val="FFC000"/>
              </a:solidFill>
              <a:round/>
            </a:ln>
            <a:effectLst>
              <a:outerShdw blurRad="40000" dist="23000" dir="5400000" rotWithShape="0">
                <a:prstClr val="black">
                  <a:alpha val="35000"/>
                </a:prstClr>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C000"/>
              </a:solidFill>
              <a:ln w="12700">
                <a:solidFill>
                  <a:srgbClr val="FFC000"/>
                </a:solidFill>
                <a:round/>
              </a:ln>
              <a:effectLst>
                <a:outerShdw blurRad="40000" dist="23000" dir="5400000" rotWithShape="0">
                  <a:prstClr val="black">
                    <a:alpha val="35000"/>
                  </a:prstClr>
                </a:outerShdw>
              </a:effectLst>
            </c:spPr>
          </c:marker>
          <c:dLbls>
            <c:numFmt formatCode="General" sourceLinked="1"/>
            <c:showLegendKey val="0"/>
            <c:showVal val="0"/>
            <c:showBubbleSize val="0"/>
            <c:showCatName val="0"/>
            <c:showSerName val="0"/>
            <c:showLeaderLines val="1"/>
            <c:showPercent val="0"/>
          </c:dLbls>
          <c:cat>
            <c:numRef>
              <c:f>'Number Drug OD Deaths'!$C$7:$U$7</c:f>
              <c:numCache/>
            </c:numRef>
          </c:cat>
          <c:val>
            <c:numRef>
              <c:f>'Number Drug OD Deaths'!$C$89:$U$89</c:f>
              <c:numCache/>
            </c:numRef>
          </c:val>
          <c:smooth val="0"/>
        </c:ser>
        <c:marker val="1"/>
        <c:axId val="50758864"/>
        <c:axId val="54176593"/>
      </c:lineChart>
      <c:catAx>
        <c:axId val="50758864"/>
        <c:scaling>
          <c:orientation val="minMax"/>
        </c:scaling>
        <c:axPos val="b"/>
        <c:delete val="0"/>
        <c:numFmt formatCode="General" sourceLinked="1"/>
        <c:majorTickMark val="none"/>
        <c:minorTickMark val="none"/>
        <c:tickLblPos val="nextTo"/>
        <c:spPr>
          <a:noFill/>
          <a:ln w="9525" cap="flat" cmpd="sng">
            <a:solidFill>
              <a:schemeClr val="tx2">
                <a:lumMod val="15000"/>
                <a:lumOff val="85000"/>
              </a:schemeClr>
            </a:solidFill>
            <a:round/>
          </a:ln>
        </c:spPr>
        <c:txPr>
          <a:bodyPr/>
          <a:lstStyle/>
          <a:p>
            <a:pPr>
              <a:defRPr lang="en-US" cap="none" sz="900" b="0" i="0" u="none" baseline="0">
                <a:solidFill>
                  <a:srgbClr val="000000"/>
                </a:solidFill>
                <a:latin typeface="+mn-lt"/>
                <a:ea typeface="+mn-cs"/>
                <a:cs typeface="+mn-cs"/>
              </a:defRPr>
            </a:pPr>
          </a:p>
        </c:txPr>
        <c:crossAx val="54176593"/>
        <c:crosses val="autoZero"/>
        <c:auto val="1"/>
        <c:lblOffset val="100"/>
        <c:noMultiLvlLbl val="0"/>
      </c:catAx>
      <c:valAx>
        <c:axId val="54176593"/>
        <c:scaling>
          <c:orientation val="minMax"/>
          <c:max val="25000"/>
          <c:min val="0"/>
        </c:scaling>
        <c:axPos val="l"/>
        <c:delete val="0"/>
        <c:numFmt formatCode="#,##0" sourceLinked="1"/>
        <c:majorTickMark val="none"/>
        <c:minorTickMark val="none"/>
        <c:tickLblPos val="nextTo"/>
        <c:spPr>
          <a:noFill/>
          <a:ln>
            <a:noFill/>
          </a:ln>
        </c:spPr>
        <c:txPr>
          <a:bodyPr/>
          <a:lstStyle/>
          <a:p>
            <a:pPr>
              <a:defRPr lang="en-US" cap="none" sz="900" b="0" i="0" u="none" baseline="0">
                <a:solidFill>
                  <a:srgbClr val="000000"/>
                </a:solidFill>
                <a:latin typeface="+mn-lt"/>
                <a:ea typeface="+mn-cs"/>
                <a:cs typeface="+mn-cs"/>
              </a:defRPr>
            </a:pPr>
          </a:p>
        </c:txPr>
        <c:crossAx val="50758864"/>
        <c:crosses val="autoZero"/>
        <c:crossBetween val="between"/>
        <c:dispUnits/>
        <c:majorUnit val="5000"/>
      </c:valAx>
      <c:spPr>
        <a:noFill/>
        <a:ln>
          <a:noFill/>
        </a:ln>
      </c:spPr>
    </c:plotArea>
    <c:legend>
      <c:legendPos val="b"/>
      <c:layout>
        <c:manualLayout>
          <c:xMode val="edge"/>
          <c:yMode val="edge"/>
          <c:x val="0.0985"/>
          <c:y val="0.264"/>
          <c:w val="0.56575"/>
          <c:h val="0.213"/>
        </c:manualLayout>
      </c:layout>
      <c:overlay val="0"/>
      <c:spPr>
        <a:noFill/>
        <a:ln>
          <a:noFill/>
        </a:ln>
      </c:spPr>
      <c:txPr>
        <a:bodyPr vert="horz" rot="0"/>
        <a:lstStyle/>
        <a:p>
          <a:pPr>
            <a:defRPr lang="en-US" cap="none" sz="900" b="0" i="0" u="none" baseline="0">
              <a:solidFill>
                <a:srgbClr val="000000"/>
              </a:solidFill>
              <a:latin typeface="+mn-lt"/>
              <a:ea typeface="Calibri"/>
              <a:cs typeface="Calibri"/>
            </a:defRPr>
          </a:pPr>
        </a:p>
      </c:txPr>
    </c:legend>
    <c:plotVisOnly val="1"/>
    <c:dispBlanksAs val="gap"/>
    <c:showDLblsOverMax val="0"/>
  </c:chart>
  <c:spPr>
    <a:solidFill>
      <a:schemeClr val="bg1"/>
    </a:solidFill>
    <a:ln w="9525" cap="flat" cmpd="sng">
      <a:solidFill>
        <a:schemeClr val="tx2">
          <a:lumMod val="15000"/>
          <a:lumOff val="85000"/>
        </a:schemeClr>
      </a:solidFill>
      <a:round/>
    </a:ln>
  </c:spPr>
  <c:txPr>
    <a:bodyPr vert="horz" rot="0"/>
    <a:lstStyle/>
    <a:p>
      <a:pPr>
        <a:defRPr lang="en-US" cap="none" u="none" baseline="0">
          <a:solidFill>
            <a:srgbClr val="000000"/>
          </a:solidFill>
          <a:latin typeface="Calibri"/>
          <a:ea typeface="Calibri"/>
          <a:cs typeface="Calibri"/>
        </a:defRPr>
      </a:pPr>
    </a:p>
  </c:txPr>
  <c:clrMapOvr xmlns:c="http://schemas.openxmlformats.org/drawingml/2006/chart" bg1="lt1" tx1="dk1" bg2="lt2" tx2="dk2" accent1="accent1" accent2="accent2" accent3="accent3" accent4="accent4" accent5="accent5" accent6="accent6" hlink="hlink" folHlink="folHlink"/>
  <c:lang xmlns:c="http://schemas.openxmlformats.org/drawingml/2006/chart" val="en-US"/>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u="none" baseline="0">
                <a:solidFill>
                  <a:srgbClr val="000000"/>
                </a:solidFill>
                <a:latin typeface="Calibri"/>
                <a:ea typeface="Calibri"/>
                <a:cs typeface="Calibri"/>
              </a:rPr>
              <a:t>National Drug Overdose Deaths Involving Heroin</a:t>
            </a:r>
            <a:r>
              <a:rPr lang="en-US" cap="none" sz="1200" b="0" u="none" baseline="0">
                <a:solidFill>
                  <a:srgbClr val="000000"/>
                </a:solidFill>
                <a:latin typeface="Calibri"/>
                <a:ea typeface="Calibri"/>
                <a:cs typeface="Calibri"/>
              </a:rPr>
              <a:t>
Number Among All Ages, 1999-2017 </a:t>
            </a:r>
          </a:p>
        </c:rich>
      </c:tx>
      <c:layout/>
      <c:overlay val="0"/>
      <c:spPr>
        <a:noFill/>
        <a:ln>
          <a:noFill/>
        </a:ln>
      </c:spPr>
    </c:title>
    <c:plotArea>
      <c:layout>
        <c:manualLayout>
          <c:layoutTarget val="inner"/>
          <c:xMode val="edge"/>
          <c:yMode val="edge"/>
          <c:x val="0.10225"/>
          <c:y val="0.31525"/>
          <c:w val="0.8695"/>
          <c:h val="0.5335"/>
        </c:manualLayout>
      </c:layout>
      <c:barChart>
        <c:barDir val="col"/>
        <c:grouping val="clustered"/>
        <c:varyColors val="0"/>
        <c:ser>
          <c:idx val="0"/>
          <c:order val="0"/>
          <c:tx>
            <c:v>Heroin</c:v>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a:noFill/>
            </a:ln>
            <a:effectLst>
              <a:outerShdw blurRad="40000" dist="23000" dir="5400000" rotWithShape="0">
                <a:prstClr val="black">
                  <a:alpha val="35000"/>
                </a:prst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8"/>
              <c:showLegendKey val="0"/>
              <c:showVal val="1"/>
              <c:showBubbleSize val="0"/>
              <c:showCatName val="0"/>
              <c:showSerName val="0"/>
              <c:showPercent val="0"/>
            </c:dLbl>
            <c:dLbl>
              <c:idx val="18"/>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0"/>
            <c:showBubbleSize val="0"/>
            <c:showCatName val="0"/>
            <c:showSerName val="0"/>
            <c:showPercent val="0"/>
          </c:dLbls>
          <c:cat>
            <c:numRef>
              <c:f>'Number Drug OD Deaths'!$C$7:$U$7</c:f>
              <c:numCache/>
            </c:numRef>
          </c:cat>
          <c:val>
            <c:numRef>
              <c:f>'Number Drug OD Deaths'!$C$26:$U$26</c:f>
              <c:numCache/>
            </c:numRef>
          </c:val>
        </c:ser>
        <c:gapWidth val="20"/>
        <c:axId val="17827290"/>
        <c:axId val="26227883"/>
      </c:barChart>
      <c:lineChart>
        <c:grouping val="standard"/>
        <c:varyColors val="0"/>
        <c:ser>
          <c:idx val="2"/>
          <c:order val="1"/>
          <c:tx>
            <c:v>Heroin Without Other Synthetic Narcotics</c:v>
          </c:tx>
          <c:spPr>
            <a:ln w="31750" cap="rnd">
              <a:solidFill>
                <a:srgbClr val="FFFFAB"/>
              </a:solidFill>
              <a:round/>
            </a:ln>
            <a:effectLst>
              <a:outerShdw blurRad="40000" dist="23000" dir="5400000" rotWithShape="0">
                <a:prstClr val="black">
                  <a:alpha val="35000"/>
                </a:prstClr>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AB"/>
              </a:solidFill>
              <a:ln w="12700">
                <a:solidFill>
                  <a:srgbClr val="FFFFAB"/>
                </a:solidFill>
                <a:round/>
              </a:ln>
              <a:effectLst>
                <a:outerShdw blurRad="40000" dist="23000" dir="5400000" rotWithShape="0">
                  <a:prstClr val="black">
                    <a:alpha val="35000"/>
                  </a:prstClr>
                </a:outerShdw>
              </a:effectLst>
            </c:spPr>
          </c:marker>
          <c:dLbls>
            <c:numFmt formatCode="General" sourceLinked="1"/>
            <c:showLegendKey val="0"/>
            <c:showVal val="0"/>
            <c:showBubbleSize val="0"/>
            <c:showCatName val="0"/>
            <c:showSerName val="0"/>
            <c:showLeaderLines val="1"/>
            <c:showPercent val="0"/>
          </c:dLbls>
          <c:cat>
            <c:numRef>
              <c:f>'Number Drug OD Deaths'!$C$7:$U$7</c:f>
              <c:numCache/>
            </c:numRef>
          </c:cat>
          <c:val>
            <c:numRef>
              <c:f>'Number Drug OD Deaths'!$C$32:$U$32</c:f>
              <c:numCache/>
            </c:numRef>
          </c:val>
          <c:smooth val="0"/>
        </c:ser>
        <c:ser>
          <c:idx val="1"/>
          <c:order val="2"/>
          <c:tx>
            <c:v>Heroin and Other Synthetic Narcotics</c:v>
          </c:tx>
          <c:spPr>
            <a:ln w="31750" cap="rnd">
              <a:solidFill>
                <a:srgbClr val="FFC000"/>
              </a:solidFill>
              <a:round/>
            </a:ln>
            <a:effectLst>
              <a:outerShdw blurRad="40000" dist="23000" dir="5400000" rotWithShape="0">
                <a:prstClr val="black">
                  <a:alpha val="35000"/>
                </a:prstClr>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C000"/>
              </a:solidFill>
              <a:ln w="12700">
                <a:solidFill>
                  <a:srgbClr val="FFC000"/>
                </a:solidFill>
                <a:round/>
              </a:ln>
              <a:effectLst>
                <a:outerShdw blurRad="40000" dist="23000" dir="5400000" rotWithShape="0">
                  <a:prstClr val="black">
                    <a:alpha val="35000"/>
                  </a:prstClr>
                </a:outerShdw>
              </a:effectLst>
            </c:spPr>
          </c:marker>
          <c:dLbls>
            <c:numFmt formatCode="General" sourceLinked="1"/>
            <c:showLegendKey val="0"/>
            <c:showVal val="0"/>
            <c:showBubbleSize val="0"/>
            <c:showCatName val="0"/>
            <c:showSerName val="0"/>
            <c:showLeaderLines val="1"/>
            <c:showPercent val="0"/>
          </c:dLbls>
          <c:cat>
            <c:numRef>
              <c:f>'Number Drug OD Deaths'!$C$7:$U$7</c:f>
              <c:numCache/>
            </c:numRef>
          </c:cat>
          <c:val>
            <c:numRef>
              <c:f>'Number Drug OD Deaths'!$C$29:$U$29</c:f>
              <c:numCache/>
            </c:numRef>
          </c:val>
          <c:smooth val="0"/>
        </c:ser>
        <c:marker val="1"/>
        <c:axId val="17827290"/>
        <c:axId val="26227883"/>
      </c:lineChart>
      <c:catAx>
        <c:axId val="17827290"/>
        <c:scaling>
          <c:orientation val="minMax"/>
        </c:scaling>
        <c:axPos val="b"/>
        <c:delete val="0"/>
        <c:numFmt formatCode="General" sourceLinked="1"/>
        <c:majorTickMark val="none"/>
        <c:minorTickMark val="none"/>
        <c:tickLblPos val="nextTo"/>
        <c:spPr>
          <a:noFill/>
          <a:ln w="9525" cap="flat" cmpd="sng">
            <a:solidFill>
              <a:schemeClr val="tx2">
                <a:lumMod val="15000"/>
                <a:lumOff val="85000"/>
              </a:schemeClr>
            </a:solidFill>
            <a:round/>
          </a:ln>
        </c:spPr>
        <c:txPr>
          <a:bodyPr/>
          <a:lstStyle/>
          <a:p>
            <a:pPr>
              <a:defRPr lang="en-US" cap="none" sz="900" b="0" i="0" u="none" baseline="0">
                <a:solidFill>
                  <a:srgbClr val="000000"/>
                </a:solidFill>
                <a:latin typeface="+mn-lt"/>
                <a:ea typeface="+mn-cs"/>
                <a:cs typeface="+mn-cs"/>
              </a:defRPr>
            </a:pPr>
          </a:p>
        </c:txPr>
        <c:crossAx val="26227883"/>
        <c:crosses val="autoZero"/>
        <c:auto val="1"/>
        <c:lblOffset val="100"/>
        <c:noMultiLvlLbl val="0"/>
      </c:catAx>
      <c:valAx>
        <c:axId val="26227883"/>
        <c:scaling>
          <c:orientation val="minMax"/>
          <c:max val="25000"/>
        </c:scaling>
        <c:axPos val="l"/>
        <c:delete val="0"/>
        <c:numFmt formatCode="#,##0" sourceLinked="1"/>
        <c:majorTickMark val="none"/>
        <c:minorTickMark val="none"/>
        <c:tickLblPos val="nextTo"/>
        <c:spPr>
          <a:noFill/>
          <a:ln>
            <a:noFill/>
          </a:ln>
        </c:spPr>
        <c:txPr>
          <a:bodyPr/>
          <a:lstStyle/>
          <a:p>
            <a:pPr>
              <a:defRPr lang="en-US" cap="none" sz="900" b="0" i="0" u="none" baseline="0">
                <a:solidFill>
                  <a:srgbClr val="000000"/>
                </a:solidFill>
                <a:latin typeface="+mn-lt"/>
                <a:ea typeface="+mn-cs"/>
                <a:cs typeface="+mn-cs"/>
              </a:defRPr>
            </a:pPr>
          </a:p>
        </c:txPr>
        <c:crossAx val="17827290"/>
        <c:crosses val="autoZero"/>
        <c:crossBetween val="between"/>
        <c:dispUnits/>
      </c:valAx>
      <c:spPr>
        <a:noFill/>
        <a:ln>
          <a:noFill/>
        </a:ln>
      </c:spPr>
    </c:plotArea>
    <c:legend>
      <c:legendPos val="b"/>
      <c:layout>
        <c:manualLayout>
          <c:xMode val="edge"/>
          <c:yMode val="edge"/>
          <c:x val="0.11275"/>
          <c:y val="0.294"/>
          <c:w val="0.65375"/>
          <c:h val="0.15625"/>
        </c:manualLayout>
      </c:layout>
      <c:overlay val="0"/>
      <c:spPr>
        <a:noFill/>
        <a:ln>
          <a:noFill/>
        </a:ln>
      </c:spPr>
      <c:txPr>
        <a:bodyPr vert="horz" rot="0"/>
        <a:lstStyle/>
        <a:p>
          <a:pPr>
            <a:defRPr lang="en-US" cap="none" sz="900" b="0" i="0" u="none" baseline="0">
              <a:solidFill>
                <a:srgbClr val="000000"/>
              </a:solidFill>
              <a:latin typeface="+mn-lt"/>
              <a:ea typeface="Calibri"/>
              <a:cs typeface="Calibri"/>
            </a:defRPr>
          </a:pPr>
        </a:p>
      </c:txPr>
    </c:legend>
    <c:plotVisOnly val="1"/>
    <c:dispBlanksAs val="gap"/>
    <c:showDLblsOverMax val="0"/>
  </c:chart>
  <c:spPr>
    <a:solidFill>
      <a:schemeClr val="bg1"/>
    </a:solidFill>
    <a:ln w="9525" cap="flat" cmpd="sng">
      <a:solidFill>
        <a:schemeClr val="tx2">
          <a:lumMod val="15000"/>
          <a:lumOff val="85000"/>
        </a:schemeClr>
      </a:solidFill>
      <a:round/>
    </a:ln>
  </c:spPr>
  <c:txPr>
    <a:bodyPr vert="horz" rot="0"/>
    <a:lstStyle/>
    <a:p>
      <a:pPr>
        <a:defRPr lang="en-US" cap="none" u="none" baseline="0">
          <a:solidFill>
            <a:srgbClr val="000000"/>
          </a:solidFill>
          <a:latin typeface="Calibri"/>
          <a:ea typeface="Calibri"/>
          <a:cs typeface="Calibri"/>
        </a:defRPr>
      </a:pPr>
    </a:p>
  </c:txPr>
  <c:clrMapOvr xmlns:c="http://schemas.openxmlformats.org/drawingml/2006/chart" bg1="lt1" tx1="dk1" bg2="lt2" tx2="dk2" accent1="accent1" accent2="accent2" accent3="accent3" accent4="accent4" accent5="accent5" accent6="accent6" hlink="hlink" folHlink="folHlink"/>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dk1">
            <a:lumMod val="75000"/>
            <a:lumOff val="25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dk1">
            <a:lumMod val="75000"/>
            <a:lumOff val="25000"/>
          </a:schemeClr>
        </a:solidFill>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32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dk1">
            <a:lumMod val="75000"/>
            <a:lumOff val="25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dk1">
            <a:lumMod val="75000"/>
            <a:lumOff val="25000"/>
          </a:schemeClr>
        </a:solidFill>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xml><?xml version="1.0" encoding="utf-8"?>
<cs:chartStyle xmlns:cs="http://schemas.microsoft.com/office/drawing/2012/chartStyle" xmlns:a="http://schemas.openxmlformats.org/drawingml/2006/main" id="32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dk1">
            <a:lumMod val="75000"/>
            <a:lumOff val="25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dk1">
            <a:lumMod val="75000"/>
            <a:lumOff val="25000"/>
          </a:schemeClr>
        </a:solidFill>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32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dk1">
            <a:lumMod val="75000"/>
            <a:lumOff val="25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dk1">
            <a:lumMod val="75000"/>
            <a:lumOff val="25000"/>
          </a:schemeClr>
        </a:solidFill>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5.xml><?xml version="1.0" encoding="utf-8"?>
<cs:chartStyle xmlns:cs="http://schemas.microsoft.com/office/drawing/2012/chartStyle" xmlns:a="http://schemas.openxmlformats.org/drawingml/2006/main" id="32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dk1">
            <a:lumMod val="75000"/>
            <a:lumOff val="25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dk1">
            <a:lumMod val="75000"/>
            <a:lumOff val="25000"/>
          </a:schemeClr>
        </a:solidFill>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6.xml><?xml version="1.0" encoding="utf-8"?>
<cs:chartStyle xmlns:cs="http://schemas.microsoft.com/office/drawing/2012/chartStyle" xmlns:a="http://schemas.openxmlformats.org/drawingml/2006/main" id="32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dk1">
            <a:lumMod val="75000"/>
            <a:lumOff val="25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dk1">
            <a:lumMod val="75000"/>
            <a:lumOff val="25000"/>
          </a:schemeClr>
        </a:solidFill>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7.xml><?xml version="1.0" encoding="utf-8"?>
<cs:chartStyle xmlns:cs="http://schemas.microsoft.com/office/drawing/2012/chartStyle" xmlns:a="http://schemas.openxmlformats.org/drawingml/2006/main" id="32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dk1">
            <a:lumMod val="75000"/>
            <a:lumOff val="25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dk1">
            <a:lumMod val="75000"/>
            <a:lumOff val="25000"/>
          </a:schemeClr>
        </a:solidFill>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8.xml><?xml version="1.0" encoding="utf-8"?>
<cs:chartStyle xmlns:cs="http://schemas.microsoft.com/office/drawing/2012/chartStyle" xmlns:a="http://schemas.openxmlformats.org/drawingml/2006/main" id="32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dk1">
            <a:lumMod val="75000"/>
            <a:lumOff val="25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dk1">
            <a:lumMod val="75000"/>
            <a:lumOff val="25000"/>
          </a:schemeClr>
        </a:solidFill>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9.xml><?xml version="1.0" encoding="utf-8"?>
<cs:chartStyle xmlns:cs="http://schemas.microsoft.com/office/drawing/2012/chartStyle" xmlns:a="http://schemas.openxmlformats.org/drawingml/2006/main" id="32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dk1">
            <a:lumMod val="75000"/>
            <a:lumOff val="25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dk1">
            <a:lumMod val="75000"/>
            <a:lumOff val="25000"/>
          </a:schemeClr>
        </a:solidFill>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22</xdr:row>
      <xdr:rowOff>0</xdr:rowOff>
    </xdr:from>
    <xdr:to>
      <xdr:col>9</xdr:col>
      <xdr:colOff>323850</xdr:colOff>
      <xdr:row>36</xdr:row>
      <xdr:rowOff>85725</xdr:rowOff>
    </xdr:to>
    <xdr:graphicFrame macro="">
      <xdr:nvGraphicFramePr>
        <xdr:cNvPr id="3" name="Chart 2"/>
        <xdr:cNvGraphicFramePr/>
      </xdr:nvGraphicFramePr>
      <xdr:xfrm>
        <a:off x="847725" y="4333875"/>
        <a:ext cx="4962525" cy="2752725"/>
      </xdr:xfrm>
      <a:graphic>
        <a:graphicData uri="http://schemas.openxmlformats.org/drawingml/2006/chart">
          <c:chart xmlns:c="http://schemas.openxmlformats.org/drawingml/2006/chart" r:id="rId1"/>
        </a:graphicData>
      </a:graphic>
    </xdr:graphicFrame>
    <xdr:clientData/>
  </xdr:twoCellAnchor>
  <xdr:twoCellAnchor>
    <xdr:from>
      <xdr:col>9</xdr:col>
      <xdr:colOff>314325</xdr:colOff>
      <xdr:row>52</xdr:row>
      <xdr:rowOff>47625</xdr:rowOff>
    </xdr:from>
    <xdr:to>
      <xdr:col>17</xdr:col>
      <xdr:colOff>400050</xdr:colOff>
      <xdr:row>66</xdr:row>
      <xdr:rowOff>133350</xdr:rowOff>
    </xdr:to>
    <xdr:graphicFrame macro="">
      <xdr:nvGraphicFramePr>
        <xdr:cNvPr id="6" name="Chart 5"/>
        <xdr:cNvGraphicFramePr/>
      </xdr:nvGraphicFramePr>
      <xdr:xfrm>
        <a:off x="5800725" y="10096500"/>
        <a:ext cx="4962525" cy="2752725"/>
      </xdr:xfrm>
      <a:graphic>
        <a:graphicData uri="http://schemas.openxmlformats.org/drawingml/2006/chart">
          <c:chart xmlns:c="http://schemas.openxmlformats.org/drawingml/2006/chart" r:id="rId2"/>
        </a:graphicData>
      </a:graphic>
    </xdr:graphicFrame>
    <xdr:clientData/>
  </xdr:twoCellAnchor>
  <xdr:twoCellAnchor>
    <xdr:from>
      <xdr:col>9</xdr:col>
      <xdr:colOff>514350</xdr:colOff>
      <xdr:row>22</xdr:row>
      <xdr:rowOff>28575</xdr:rowOff>
    </xdr:from>
    <xdr:to>
      <xdr:col>17</xdr:col>
      <xdr:colOff>600075</xdr:colOff>
      <xdr:row>36</xdr:row>
      <xdr:rowOff>123825</xdr:rowOff>
    </xdr:to>
    <xdr:graphicFrame macro="">
      <xdr:nvGraphicFramePr>
        <xdr:cNvPr id="7" name="Chart 6"/>
        <xdr:cNvGraphicFramePr/>
      </xdr:nvGraphicFramePr>
      <xdr:xfrm>
        <a:off x="6000750" y="4362450"/>
        <a:ext cx="4962525" cy="2762250"/>
      </xdr:xfrm>
      <a:graphic>
        <a:graphicData uri="http://schemas.openxmlformats.org/drawingml/2006/chart">
          <c:chart xmlns:c="http://schemas.openxmlformats.org/drawingml/2006/chart" r:id="rId3"/>
        </a:graphicData>
      </a:graphic>
    </xdr:graphicFrame>
    <xdr:clientData/>
  </xdr:twoCellAnchor>
  <xdr:twoCellAnchor>
    <xdr:from>
      <xdr:col>1</xdr:col>
      <xdr:colOff>123825</xdr:colOff>
      <xdr:row>67</xdr:row>
      <xdr:rowOff>19050</xdr:rowOff>
    </xdr:from>
    <xdr:to>
      <xdr:col>9</xdr:col>
      <xdr:colOff>190500</xdr:colOff>
      <xdr:row>81</xdr:row>
      <xdr:rowOff>95250</xdr:rowOff>
    </xdr:to>
    <xdr:graphicFrame macro="">
      <xdr:nvGraphicFramePr>
        <xdr:cNvPr id="9" name="Chart 8"/>
        <xdr:cNvGraphicFramePr/>
      </xdr:nvGraphicFramePr>
      <xdr:xfrm>
        <a:off x="733425" y="12925425"/>
        <a:ext cx="4943475" cy="2743200"/>
      </xdr:xfrm>
      <a:graphic>
        <a:graphicData uri="http://schemas.openxmlformats.org/drawingml/2006/chart">
          <c:chart xmlns:c="http://schemas.openxmlformats.org/drawingml/2006/chart" r:id="rId4"/>
        </a:graphicData>
      </a:graphic>
    </xdr:graphicFrame>
    <xdr:clientData/>
  </xdr:twoCellAnchor>
  <xdr:twoCellAnchor>
    <xdr:from>
      <xdr:col>1</xdr:col>
      <xdr:colOff>219075</xdr:colOff>
      <xdr:row>36</xdr:row>
      <xdr:rowOff>180975</xdr:rowOff>
    </xdr:from>
    <xdr:to>
      <xdr:col>9</xdr:col>
      <xdr:colOff>266700</xdr:colOff>
      <xdr:row>51</xdr:row>
      <xdr:rowOff>95250</xdr:rowOff>
    </xdr:to>
    <xdr:graphicFrame macro="">
      <xdr:nvGraphicFramePr>
        <xdr:cNvPr id="10" name="Chart 9"/>
        <xdr:cNvGraphicFramePr/>
      </xdr:nvGraphicFramePr>
      <xdr:xfrm>
        <a:off x="828675" y="7181850"/>
        <a:ext cx="4924425" cy="2771775"/>
      </xdr:xfrm>
      <a:graphic>
        <a:graphicData uri="http://schemas.openxmlformats.org/drawingml/2006/chart">
          <c:chart xmlns:c="http://schemas.openxmlformats.org/drawingml/2006/chart" r:id="rId5"/>
        </a:graphicData>
      </a:graphic>
    </xdr:graphicFrame>
    <xdr:clientData/>
  </xdr:twoCellAnchor>
  <xdr:twoCellAnchor>
    <xdr:from>
      <xdr:col>1</xdr:col>
      <xdr:colOff>123825</xdr:colOff>
      <xdr:row>52</xdr:row>
      <xdr:rowOff>28575</xdr:rowOff>
    </xdr:from>
    <xdr:to>
      <xdr:col>9</xdr:col>
      <xdr:colOff>228600</xdr:colOff>
      <xdr:row>66</xdr:row>
      <xdr:rowOff>161925</xdr:rowOff>
    </xdr:to>
    <xdr:graphicFrame macro="">
      <xdr:nvGraphicFramePr>
        <xdr:cNvPr id="12" name="Chart 11"/>
        <xdr:cNvGraphicFramePr/>
      </xdr:nvGraphicFramePr>
      <xdr:xfrm>
        <a:off x="733425" y="10077450"/>
        <a:ext cx="4981575" cy="2800350"/>
      </xdr:xfrm>
      <a:graphic>
        <a:graphicData uri="http://schemas.openxmlformats.org/drawingml/2006/chart">
          <c:chart xmlns:c="http://schemas.openxmlformats.org/drawingml/2006/chart" r:id="rId6"/>
        </a:graphicData>
      </a:graphic>
    </xdr:graphicFrame>
    <xdr:clientData/>
  </xdr:twoCellAnchor>
  <xdr:twoCellAnchor>
    <xdr:from>
      <xdr:col>1</xdr:col>
      <xdr:colOff>304800</xdr:colOff>
      <xdr:row>5</xdr:row>
      <xdr:rowOff>85725</xdr:rowOff>
    </xdr:from>
    <xdr:to>
      <xdr:col>11</xdr:col>
      <xdr:colOff>571500</xdr:colOff>
      <xdr:row>21</xdr:row>
      <xdr:rowOff>123825</xdr:rowOff>
    </xdr:to>
    <xdr:graphicFrame macro="">
      <xdr:nvGraphicFramePr>
        <xdr:cNvPr id="13" name="Chart 12"/>
        <xdr:cNvGraphicFramePr/>
      </xdr:nvGraphicFramePr>
      <xdr:xfrm>
        <a:off x="914400" y="1181100"/>
        <a:ext cx="6362700" cy="3086100"/>
      </xdr:xfrm>
      <a:graphic>
        <a:graphicData uri="http://schemas.openxmlformats.org/drawingml/2006/chart">
          <c:chart xmlns:c="http://schemas.openxmlformats.org/drawingml/2006/chart" r:id="rId7"/>
        </a:graphicData>
      </a:graphic>
    </xdr:graphicFrame>
    <xdr:clientData/>
  </xdr:twoCellAnchor>
  <xdr:twoCellAnchor>
    <xdr:from>
      <xdr:col>9</xdr:col>
      <xdr:colOff>314325</xdr:colOff>
      <xdr:row>67</xdr:row>
      <xdr:rowOff>28575</xdr:rowOff>
    </xdr:from>
    <xdr:to>
      <xdr:col>17</xdr:col>
      <xdr:colOff>381000</xdr:colOff>
      <xdr:row>81</xdr:row>
      <xdr:rowOff>104775</xdr:rowOff>
    </xdr:to>
    <xdr:graphicFrame macro="">
      <xdr:nvGraphicFramePr>
        <xdr:cNvPr id="15" name="Chart 14"/>
        <xdr:cNvGraphicFramePr/>
      </xdr:nvGraphicFramePr>
      <xdr:xfrm>
        <a:off x="5800725" y="12934950"/>
        <a:ext cx="4943475" cy="2743200"/>
      </xdr:xfrm>
      <a:graphic>
        <a:graphicData uri="http://schemas.openxmlformats.org/drawingml/2006/chart">
          <c:chart xmlns:c="http://schemas.openxmlformats.org/drawingml/2006/chart" r:id="rId8"/>
        </a:graphicData>
      </a:graphic>
    </xdr:graphicFrame>
    <xdr:clientData/>
  </xdr:twoCellAnchor>
  <xdr:twoCellAnchor>
    <xdr:from>
      <xdr:col>9</xdr:col>
      <xdr:colOff>438150</xdr:colOff>
      <xdr:row>37</xdr:row>
      <xdr:rowOff>0</xdr:rowOff>
    </xdr:from>
    <xdr:to>
      <xdr:col>17</xdr:col>
      <xdr:colOff>476250</xdr:colOff>
      <xdr:row>51</xdr:row>
      <xdr:rowOff>104775</xdr:rowOff>
    </xdr:to>
    <xdr:graphicFrame macro="">
      <xdr:nvGraphicFramePr>
        <xdr:cNvPr id="11" name="Chart 10"/>
        <xdr:cNvGraphicFramePr/>
      </xdr:nvGraphicFramePr>
      <xdr:xfrm>
        <a:off x="5924550" y="7191375"/>
        <a:ext cx="4914900" cy="2771775"/>
      </xdr:xfrm>
      <a:graphic>
        <a:graphicData uri="http://schemas.openxmlformats.org/drawingml/2006/chart">
          <c:chart xmlns:c="http://schemas.openxmlformats.org/drawingml/2006/chart" r:id="rId9"/>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1</xdr:row>
      <xdr:rowOff>95250</xdr:rowOff>
    </xdr:from>
    <xdr:to>
      <xdr:col>1</xdr:col>
      <xdr:colOff>2085975</xdr:colOff>
      <xdr:row>3</xdr:row>
      <xdr:rowOff>180975</xdr:rowOff>
    </xdr:to>
    <xdr:pic>
      <xdr:nvPicPr>
        <xdr:cNvPr id="3089"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52450" y="285750"/>
          <a:ext cx="18669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1</xdr:row>
      <xdr:rowOff>95250</xdr:rowOff>
    </xdr:from>
    <xdr:to>
      <xdr:col>1</xdr:col>
      <xdr:colOff>2085975</xdr:colOff>
      <xdr:row>3</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52450" y="285750"/>
          <a:ext cx="18669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266700</xdr:colOff>
      <xdr:row>1</xdr:row>
      <xdr:rowOff>66675</xdr:rowOff>
    </xdr:from>
    <xdr:to>
      <xdr:col>1</xdr:col>
      <xdr:colOff>2228850</xdr:colOff>
      <xdr:row>3</xdr:row>
      <xdr:rowOff>133350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66700" y="257175"/>
          <a:ext cx="22955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1</xdr:row>
      <xdr:rowOff>95250</xdr:rowOff>
    </xdr:from>
    <xdr:to>
      <xdr:col>1</xdr:col>
      <xdr:colOff>2181225</xdr:colOff>
      <xdr:row>4</xdr:row>
      <xdr:rowOff>66675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80975" y="285750"/>
          <a:ext cx="24193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457200</xdr:colOff>
      <xdr:row>1</xdr:row>
      <xdr:rowOff>95250</xdr:rowOff>
    </xdr:from>
    <xdr:to>
      <xdr:col>1</xdr:col>
      <xdr:colOff>1771650</xdr:colOff>
      <xdr:row>3</xdr:row>
      <xdr:rowOff>142875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57200" y="285750"/>
          <a:ext cx="19240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onder.cdc.gov/mcd.html"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291CA8-ED2E-49B2-9468-A5C3AABC06B3}">
  <dimension ref="A2:D24"/>
  <sheetViews>
    <sheetView tabSelected="1" workbookViewId="0" topLeftCell="A1"/>
  </sheetViews>
  <sheetFormatPr defaultColWidth="9.140625" defaultRowHeight="15"/>
  <cols>
    <col min="1" max="1" width="9.140625" style="293" customWidth="1"/>
    <col min="2" max="2" width="33.140625" style="293" customWidth="1"/>
    <col min="3" max="3" width="113.28125" style="293" bestFit="1" customWidth="1"/>
    <col min="4" max="4" width="112.28125" style="293" bestFit="1" customWidth="1"/>
    <col min="5" max="16384" width="9.140625" style="293" customWidth="1"/>
  </cols>
  <sheetData>
    <row r="2" ht="26.25">
      <c r="B2" s="331" t="s">
        <v>101</v>
      </c>
    </row>
    <row r="3" ht="18.75">
      <c r="B3" s="330" t="s">
        <v>66</v>
      </c>
    </row>
    <row r="4" spans="2:3" ht="15">
      <c r="B4" s="367" t="s">
        <v>109</v>
      </c>
      <c r="C4" s="334" t="s">
        <v>94</v>
      </c>
    </row>
    <row r="5" ht="15">
      <c r="B5" s="334"/>
    </row>
    <row r="6" ht="18">
      <c r="B6" s="329" t="s">
        <v>53</v>
      </c>
    </row>
    <row r="7" spans="1:4" s="326" customFormat="1" ht="15">
      <c r="A7" s="325"/>
      <c r="B7" s="332" t="s">
        <v>63</v>
      </c>
      <c r="C7" s="333"/>
      <c r="D7" s="325"/>
    </row>
    <row r="8" spans="1:4" s="326" customFormat="1" ht="15">
      <c r="A8" s="325"/>
      <c r="B8" s="328" t="s">
        <v>54</v>
      </c>
      <c r="C8" s="327"/>
      <c r="D8" s="325"/>
    </row>
    <row r="9" spans="1:4" ht="15">
      <c r="A9" s="324"/>
      <c r="B9" s="368" t="s">
        <v>103</v>
      </c>
      <c r="C9" s="369" t="s">
        <v>105</v>
      </c>
      <c r="D9" s="324"/>
    </row>
    <row r="10" spans="1:4" ht="15">
      <c r="A10" s="324"/>
      <c r="B10" s="368"/>
      <c r="C10" s="369"/>
      <c r="D10" s="324"/>
    </row>
    <row r="11" spans="1:4" ht="15">
      <c r="A11" s="324"/>
      <c r="B11" s="370" t="s">
        <v>93</v>
      </c>
      <c r="C11" s="371"/>
      <c r="D11" s="324"/>
    </row>
    <row r="12" spans="1:4" ht="15">
      <c r="A12" s="324"/>
      <c r="B12" s="372" t="s">
        <v>54</v>
      </c>
      <c r="C12" s="373"/>
      <c r="D12" s="324"/>
    </row>
    <row r="13" spans="1:4" ht="15">
      <c r="A13" s="324"/>
      <c r="B13" s="368" t="s">
        <v>102</v>
      </c>
      <c r="C13" s="369" t="s">
        <v>95</v>
      </c>
      <c r="D13" s="324"/>
    </row>
    <row r="14" spans="1:4" ht="15">
      <c r="A14" s="324"/>
      <c r="B14" s="374" t="s">
        <v>104</v>
      </c>
      <c r="C14" s="375" t="s">
        <v>96</v>
      </c>
      <c r="D14" s="324"/>
    </row>
    <row r="15" spans="1:4" ht="15">
      <c r="A15" s="324"/>
      <c r="B15" s="376"/>
      <c r="C15" s="375"/>
      <c r="D15" s="324"/>
    </row>
    <row r="16" spans="1:4" ht="15">
      <c r="A16" s="324"/>
      <c r="B16" s="372" t="s">
        <v>92</v>
      </c>
      <c r="C16" s="373"/>
      <c r="D16" s="324"/>
    </row>
    <row r="17" spans="1:4" ht="15">
      <c r="A17" s="324"/>
      <c r="B17" s="368" t="s">
        <v>56</v>
      </c>
      <c r="C17" s="369" t="s">
        <v>97</v>
      </c>
      <c r="D17" s="324"/>
    </row>
    <row r="18" spans="1:4" ht="30">
      <c r="A18" s="324"/>
      <c r="B18" s="374" t="s">
        <v>60</v>
      </c>
      <c r="C18" s="377" t="s">
        <v>108</v>
      </c>
      <c r="D18" s="324"/>
    </row>
    <row r="19" spans="1:4" ht="15">
      <c r="A19" s="324"/>
      <c r="B19" s="376"/>
      <c r="C19" s="375"/>
      <c r="D19" s="324"/>
    </row>
    <row r="20" spans="1:4" ht="15">
      <c r="A20" s="324"/>
      <c r="B20" s="372" t="s">
        <v>55</v>
      </c>
      <c r="C20" s="373"/>
      <c r="D20" s="324"/>
    </row>
    <row r="21" spans="1:4" ht="15">
      <c r="A21" s="324"/>
      <c r="B21" s="368" t="s">
        <v>61</v>
      </c>
      <c r="C21" s="369" t="s">
        <v>62</v>
      </c>
      <c r="D21" s="324"/>
    </row>
    <row r="22" spans="1:4" ht="15">
      <c r="A22" s="324"/>
      <c r="B22" s="376"/>
      <c r="C22" s="375"/>
      <c r="D22" s="324"/>
    </row>
    <row r="23" spans="1:4" ht="15">
      <c r="A23" s="324"/>
      <c r="B23" s="378"/>
      <c r="C23" s="373"/>
      <c r="D23" s="324"/>
    </row>
    <row r="24" spans="2:3" ht="15">
      <c r="B24" s="294"/>
      <c r="C24" s="294"/>
    </row>
  </sheetData>
  <hyperlinks>
    <hyperlink ref="B13" location="'Number Drug OD Deaths'!A1" display="Number Drug OD Deaths"/>
    <hyperlink ref="B14" location="'Rate Drug OD Deaths'!A1" display="Rate Drug OD Deaths"/>
    <hyperlink ref="B21" location="'Rate OD by Demographic'!A1" display="Rate OD Deaths, by Demographic"/>
    <hyperlink ref="B17" location="'Number Drug OD, 15-24 Years'!A1" display="Number Drug OD, 15-24 Years"/>
    <hyperlink ref="B18" location="'Rate Drug OD, 15-24 Years'!A1" display="Rate Drug OD, 15-24 Years"/>
    <hyperlink ref="B9" location="'Charts Number of Drug OD Deaths'!A1" display="Charts Number Drug OD Deaths"/>
    <hyperlink ref="C4" r:id="rId1" display="https://wonder.cdc.gov/mcd.html"/>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B011E8-9618-4184-BC0A-7030F8AFBEB1}">
  <dimension ref="B2:B5"/>
  <sheetViews>
    <sheetView showGridLines="0" zoomScale="120" zoomScaleNormal="120" workbookViewId="0" topLeftCell="A1">
      <selection activeCell="B4" sqref="B4"/>
    </sheetView>
  </sheetViews>
  <sheetFormatPr defaultColWidth="9.140625" defaultRowHeight="15"/>
  <sheetData>
    <row r="2" ht="26.25">
      <c r="B2" s="335" t="s">
        <v>105</v>
      </c>
    </row>
    <row r="3" ht="15">
      <c r="B3" t="s">
        <v>100</v>
      </c>
    </row>
    <row r="4" ht="15">
      <c r="B4" s="336" t="s">
        <v>106</v>
      </c>
    </row>
    <row r="5" ht="15">
      <c r="B5" s="336"/>
    </row>
  </sheetData>
  <hyperlinks>
    <hyperlink ref="B4" location="'Number Drug OD Deaths'!A1" display="For source data see &quot;Number Drug OD Deaths&quot;."/>
  </hyperlinks>
  <printOptions/>
  <pageMargins left="0.7" right="0.7" top="0.75" bottom="0.75" header="0.3" footer="0.3"/>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130"/>
  <sheetViews>
    <sheetView zoomScale="90" zoomScaleNormal="90" workbookViewId="0" topLeftCell="A64"/>
  </sheetViews>
  <sheetFormatPr defaultColWidth="8.8515625" defaultRowHeight="15"/>
  <cols>
    <col min="1" max="1" width="5.00390625" style="3" customWidth="1"/>
    <col min="2" max="2" width="52.8515625" style="3" customWidth="1"/>
    <col min="3" max="3" width="6.28125" style="3" customWidth="1"/>
    <col min="4" max="17" width="6.421875" style="3" bestFit="1" customWidth="1"/>
    <col min="18" max="18" width="6.421875" style="3" customWidth="1"/>
    <col min="19" max="20" width="6.421875" style="3" bestFit="1" customWidth="1"/>
    <col min="21" max="21" width="6.421875" style="192" bestFit="1" customWidth="1"/>
    <col min="22" max="22" width="10.57421875" style="274" bestFit="1" customWidth="1"/>
    <col min="23" max="23" width="10.7109375" style="2" bestFit="1" customWidth="1"/>
    <col min="24" max="16384" width="8.8515625" style="3" customWidth="1"/>
  </cols>
  <sheetData>
    <row r="1" spans="1:22" ht="15">
      <c r="A1" s="5"/>
      <c r="B1" s="2"/>
      <c r="C1" s="2"/>
      <c r="D1" s="2"/>
      <c r="E1" s="2"/>
      <c r="F1" s="2"/>
      <c r="G1" s="2"/>
      <c r="H1" s="2"/>
      <c r="I1" s="2"/>
      <c r="J1" s="2"/>
      <c r="K1" s="2"/>
      <c r="L1" s="2"/>
      <c r="M1" s="2"/>
      <c r="N1" s="2"/>
      <c r="O1" s="2"/>
      <c r="P1" s="2"/>
      <c r="Q1" s="154"/>
      <c r="R1" s="9"/>
      <c r="S1" s="9"/>
      <c r="T1" s="2"/>
      <c r="U1" s="169"/>
      <c r="V1" s="268"/>
    </row>
    <row r="2" spans="1:22" ht="23.25">
      <c r="A2" s="5"/>
      <c r="B2" s="2"/>
      <c r="C2" s="365" t="s">
        <v>95</v>
      </c>
      <c r="D2" s="2"/>
      <c r="E2" s="2"/>
      <c r="F2" s="2"/>
      <c r="G2" s="2"/>
      <c r="H2" s="2"/>
      <c r="I2" s="2"/>
      <c r="J2" s="2"/>
      <c r="K2" s="2"/>
      <c r="L2" s="2"/>
      <c r="M2" s="2"/>
      <c r="N2" s="2"/>
      <c r="O2" s="2"/>
      <c r="P2" s="2"/>
      <c r="Q2" s="154"/>
      <c r="R2" s="9"/>
      <c r="S2" s="9"/>
      <c r="T2" s="2"/>
      <c r="U2" s="169"/>
      <c r="V2" s="268"/>
    </row>
    <row r="3" spans="1:22" ht="12.75">
      <c r="A3" s="5"/>
      <c r="B3" s="4"/>
      <c r="C3" s="2"/>
      <c r="D3" s="4"/>
      <c r="E3" s="4"/>
      <c r="F3" s="4"/>
      <c r="G3" s="4"/>
      <c r="H3" s="4"/>
      <c r="I3" s="4"/>
      <c r="J3" s="4"/>
      <c r="K3" s="4"/>
      <c r="L3" s="4"/>
      <c r="M3" s="4"/>
      <c r="N3" s="4"/>
      <c r="O3" s="4"/>
      <c r="P3" s="4"/>
      <c r="Q3" s="154"/>
      <c r="R3" s="9"/>
      <c r="S3" s="9"/>
      <c r="T3" s="2"/>
      <c r="U3" s="169"/>
      <c r="V3" s="268"/>
    </row>
    <row r="4" spans="1:22" ht="18.75">
      <c r="A4" s="5"/>
      <c r="B4" s="4"/>
      <c r="C4" s="12" t="s">
        <v>2</v>
      </c>
      <c r="D4" s="4"/>
      <c r="E4" s="4"/>
      <c r="F4" s="4"/>
      <c r="G4" s="4"/>
      <c r="H4" s="4"/>
      <c r="I4" s="4"/>
      <c r="J4" s="4"/>
      <c r="K4" s="4"/>
      <c r="L4" s="4"/>
      <c r="M4" s="4"/>
      <c r="N4" s="4"/>
      <c r="O4" s="4"/>
      <c r="P4" s="4"/>
      <c r="Q4" s="154"/>
      <c r="R4" s="9"/>
      <c r="S4" s="9"/>
      <c r="T4" s="2"/>
      <c r="U4" s="169"/>
      <c r="V4" s="268"/>
    </row>
    <row r="5" spans="1:22" ht="15.75">
      <c r="A5" s="5"/>
      <c r="B5" s="4"/>
      <c r="C5" s="13" t="s">
        <v>4</v>
      </c>
      <c r="D5" s="4"/>
      <c r="E5" s="4"/>
      <c r="F5" s="4"/>
      <c r="G5" s="4"/>
      <c r="H5" s="4"/>
      <c r="I5" s="4"/>
      <c r="J5" s="4"/>
      <c r="K5" s="4"/>
      <c r="L5" s="4"/>
      <c r="M5" s="4"/>
      <c r="N5" s="4"/>
      <c r="O5" s="4"/>
      <c r="P5" s="4"/>
      <c r="Q5" s="154"/>
      <c r="R5" s="9"/>
      <c r="S5" s="9"/>
      <c r="T5" s="2"/>
      <c r="U5" s="169"/>
      <c r="V5" s="268"/>
    </row>
    <row r="6" spans="1:22" ht="15">
      <c r="A6" s="5"/>
      <c r="B6" s="14"/>
      <c r="C6" s="1"/>
      <c r="D6" s="1"/>
      <c r="E6" s="1"/>
      <c r="F6" s="1"/>
      <c r="G6" s="1"/>
      <c r="H6" s="1"/>
      <c r="I6" s="1"/>
      <c r="J6" s="1"/>
      <c r="K6" s="1"/>
      <c r="L6" s="1"/>
      <c r="M6" s="2"/>
      <c r="N6" s="2"/>
      <c r="O6" s="2"/>
      <c r="P6" s="2"/>
      <c r="Q6" s="154"/>
      <c r="R6" s="9"/>
      <c r="S6" s="9"/>
      <c r="T6" s="2"/>
      <c r="U6" s="169"/>
      <c r="V6" s="268"/>
    </row>
    <row r="7" spans="1:22" ht="25.5">
      <c r="A7" s="7"/>
      <c r="B7" s="1"/>
      <c r="C7" s="66">
        <v>1999</v>
      </c>
      <c r="D7" s="66">
        <v>2000</v>
      </c>
      <c r="E7" s="66">
        <v>2001</v>
      </c>
      <c r="F7" s="66">
        <v>2002</v>
      </c>
      <c r="G7" s="66">
        <v>2003</v>
      </c>
      <c r="H7" s="66">
        <v>2004</v>
      </c>
      <c r="I7" s="66">
        <v>2005</v>
      </c>
      <c r="J7" s="66">
        <v>2006</v>
      </c>
      <c r="K7" s="66">
        <v>2007</v>
      </c>
      <c r="L7" s="66">
        <v>2008</v>
      </c>
      <c r="M7" s="66">
        <v>2009</v>
      </c>
      <c r="N7" s="66">
        <v>2010</v>
      </c>
      <c r="O7" s="66">
        <v>2011</v>
      </c>
      <c r="P7" s="66">
        <v>2012</v>
      </c>
      <c r="Q7" s="66">
        <v>2013</v>
      </c>
      <c r="R7" s="66">
        <v>2014</v>
      </c>
      <c r="S7" s="66">
        <v>2015</v>
      </c>
      <c r="T7" s="66">
        <v>2016</v>
      </c>
      <c r="U7" s="142">
        <v>2017</v>
      </c>
      <c r="V7" s="142" t="s">
        <v>57</v>
      </c>
    </row>
    <row r="8" spans="1:23" ht="15">
      <c r="A8" s="7"/>
      <c r="B8" s="15" t="s">
        <v>51</v>
      </c>
      <c r="C8" s="48">
        <v>16849</v>
      </c>
      <c r="D8" s="48">
        <v>17415</v>
      </c>
      <c r="E8" s="48">
        <v>19394</v>
      </c>
      <c r="F8" s="48">
        <v>23518</v>
      </c>
      <c r="G8" s="48">
        <v>25785</v>
      </c>
      <c r="H8" s="48">
        <v>27424</v>
      </c>
      <c r="I8" s="48">
        <v>29813</v>
      </c>
      <c r="J8" s="48">
        <v>34425</v>
      </c>
      <c r="K8" s="48">
        <v>36010</v>
      </c>
      <c r="L8" s="48">
        <v>36450</v>
      </c>
      <c r="M8" s="48">
        <v>37004</v>
      </c>
      <c r="N8" s="48">
        <v>38329</v>
      </c>
      <c r="O8" s="48">
        <v>41340</v>
      </c>
      <c r="P8" s="48">
        <v>41502</v>
      </c>
      <c r="Q8" s="48">
        <v>43982</v>
      </c>
      <c r="R8" s="48">
        <v>47055</v>
      </c>
      <c r="S8" s="48">
        <v>52404</v>
      </c>
      <c r="T8" s="48">
        <f>SUM(T9:T10)</f>
        <v>63632</v>
      </c>
      <c r="U8" s="170">
        <v>70237</v>
      </c>
      <c r="V8" s="269">
        <f aca="true" t="shared" si="0" ref="V8:V49">U8/K8</f>
        <v>1.950485976117745</v>
      </c>
      <c r="W8" s="151"/>
    </row>
    <row r="9" spans="1:22" ht="15">
      <c r="A9" s="7"/>
      <c r="B9" s="16" t="s">
        <v>0</v>
      </c>
      <c r="C9" s="49">
        <v>5591</v>
      </c>
      <c r="D9" s="49">
        <v>5852</v>
      </c>
      <c r="E9" s="49">
        <v>6736</v>
      </c>
      <c r="F9" s="49">
        <v>8490</v>
      </c>
      <c r="G9" s="49">
        <v>9386</v>
      </c>
      <c r="H9" s="49">
        <v>10304</v>
      </c>
      <c r="I9" s="49">
        <v>11089</v>
      </c>
      <c r="J9" s="49">
        <v>12532</v>
      </c>
      <c r="K9" s="49">
        <v>13712</v>
      </c>
      <c r="L9" s="49">
        <v>13982</v>
      </c>
      <c r="M9" s="49">
        <v>14411</v>
      </c>
      <c r="N9" s="49">
        <v>15323</v>
      </c>
      <c r="O9" s="49">
        <v>16352</v>
      </c>
      <c r="P9" s="49">
        <v>16390</v>
      </c>
      <c r="Q9" s="49">
        <v>17183</v>
      </c>
      <c r="R9" s="49">
        <v>18243</v>
      </c>
      <c r="S9" s="49">
        <v>19447</v>
      </c>
      <c r="T9" s="49">
        <v>22074</v>
      </c>
      <c r="U9" s="171">
        <v>23685</v>
      </c>
      <c r="V9" s="270">
        <f t="shared" si="0"/>
        <v>1.7273191365227538</v>
      </c>
    </row>
    <row r="10" spans="1:22" ht="15">
      <c r="A10" s="7"/>
      <c r="B10" s="17" t="s">
        <v>1</v>
      </c>
      <c r="C10" s="49">
        <v>11258</v>
      </c>
      <c r="D10" s="49">
        <v>11563</v>
      </c>
      <c r="E10" s="49">
        <v>12658</v>
      </c>
      <c r="F10" s="49">
        <v>15028</v>
      </c>
      <c r="G10" s="49">
        <v>16399</v>
      </c>
      <c r="H10" s="49">
        <v>17120</v>
      </c>
      <c r="I10" s="49">
        <v>18724</v>
      </c>
      <c r="J10" s="49">
        <v>21893</v>
      </c>
      <c r="K10" s="49">
        <v>22298</v>
      </c>
      <c r="L10" s="49">
        <v>22468</v>
      </c>
      <c r="M10" s="49">
        <v>22593</v>
      </c>
      <c r="N10" s="49">
        <v>23006</v>
      </c>
      <c r="O10" s="49">
        <v>24988</v>
      </c>
      <c r="P10" s="49">
        <v>25112</v>
      </c>
      <c r="Q10" s="49">
        <v>26799</v>
      </c>
      <c r="R10" s="49">
        <v>28812</v>
      </c>
      <c r="S10" s="49">
        <v>32957</v>
      </c>
      <c r="T10" s="49">
        <v>41558</v>
      </c>
      <c r="U10" s="172">
        <v>46552</v>
      </c>
      <c r="V10" s="271">
        <f t="shared" si="0"/>
        <v>2.0877208718270697</v>
      </c>
    </row>
    <row r="11" spans="1:23" ht="15">
      <c r="A11" s="7"/>
      <c r="B11" s="18" t="s">
        <v>71</v>
      </c>
      <c r="C11" s="37">
        <v>8048</v>
      </c>
      <c r="D11" s="37">
        <v>8407</v>
      </c>
      <c r="E11" s="37">
        <v>9492</v>
      </c>
      <c r="F11" s="37">
        <v>11917</v>
      </c>
      <c r="G11" s="37">
        <v>12939</v>
      </c>
      <c r="H11" s="37">
        <v>13755</v>
      </c>
      <c r="I11" s="37">
        <v>14917</v>
      </c>
      <c r="J11" s="37">
        <v>17545</v>
      </c>
      <c r="K11" s="37">
        <v>18515</v>
      </c>
      <c r="L11" s="37">
        <v>19582</v>
      </c>
      <c r="M11" s="37">
        <v>20422</v>
      </c>
      <c r="N11" s="37">
        <v>21088</v>
      </c>
      <c r="O11" s="37">
        <v>22784</v>
      </c>
      <c r="P11" s="37">
        <v>23164</v>
      </c>
      <c r="Q11" s="37">
        <v>25050</v>
      </c>
      <c r="R11" s="37">
        <v>28647</v>
      </c>
      <c r="S11" s="37">
        <v>33091</v>
      </c>
      <c r="T11" s="37">
        <v>42249</v>
      </c>
      <c r="U11" s="173">
        <v>47600</v>
      </c>
      <c r="V11" s="269">
        <f aca="true" t="shared" si="1" ref="V11:V25">U11/K11</f>
        <v>2.570888468809074</v>
      </c>
      <c r="W11" s="143"/>
    </row>
    <row r="12" spans="1:22" ht="15">
      <c r="A12" s="7"/>
      <c r="B12" s="27" t="s">
        <v>0</v>
      </c>
      <c r="C12" s="38">
        <v>2057</v>
      </c>
      <c r="D12" s="38">
        <v>2264</v>
      </c>
      <c r="E12" s="38">
        <v>2766</v>
      </c>
      <c r="F12" s="38">
        <v>3759</v>
      </c>
      <c r="G12" s="38">
        <v>4137</v>
      </c>
      <c r="H12" s="38">
        <v>4642</v>
      </c>
      <c r="I12" s="38">
        <v>5161</v>
      </c>
      <c r="J12" s="38">
        <v>5945</v>
      </c>
      <c r="K12" s="38">
        <v>6581</v>
      </c>
      <c r="L12" s="20">
        <v>6819</v>
      </c>
      <c r="M12" s="20">
        <v>7287</v>
      </c>
      <c r="N12" s="20">
        <v>7733</v>
      </c>
      <c r="O12" s="20">
        <v>8325</v>
      </c>
      <c r="P12" s="20">
        <v>8431</v>
      </c>
      <c r="Q12" s="20">
        <v>9054</v>
      </c>
      <c r="R12" s="20">
        <v>10227</v>
      </c>
      <c r="S12" s="20">
        <v>11420</v>
      </c>
      <c r="T12" s="69">
        <v>13751</v>
      </c>
      <c r="U12" s="174">
        <v>15263</v>
      </c>
      <c r="V12" s="270">
        <f t="shared" si="1"/>
        <v>2.319252393253305</v>
      </c>
    </row>
    <row r="13" spans="1:22" ht="15">
      <c r="A13" s="7"/>
      <c r="B13" s="28" t="s">
        <v>1</v>
      </c>
      <c r="C13" s="148">
        <v>5991</v>
      </c>
      <c r="D13" s="148">
        <v>6143</v>
      </c>
      <c r="E13" s="148">
        <v>6726</v>
      </c>
      <c r="F13" s="148">
        <v>8158</v>
      </c>
      <c r="G13" s="148">
        <v>8802</v>
      </c>
      <c r="H13" s="148">
        <v>9113</v>
      </c>
      <c r="I13" s="148">
        <v>9756</v>
      </c>
      <c r="J13" s="148">
        <v>11600</v>
      </c>
      <c r="K13" s="148">
        <v>11934</v>
      </c>
      <c r="L13" s="23">
        <v>12763</v>
      </c>
      <c r="M13" s="23">
        <v>13135</v>
      </c>
      <c r="N13" s="23">
        <v>13355</v>
      </c>
      <c r="O13" s="23">
        <v>14459</v>
      </c>
      <c r="P13" s="23">
        <v>14733</v>
      </c>
      <c r="Q13" s="23">
        <v>15996</v>
      </c>
      <c r="R13" s="23">
        <v>18420</v>
      </c>
      <c r="S13" s="23">
        <v>21671</v>
      </c>
      <c r="T13" s="26">
        <v>28498</v>
      </c>
      <c r="U13" s="174">
        <v>32337</v>
      </c>
      <c r="V13" s="270">
        <f t="shared" si="1"/>
        <v>2.7096530920060333</v>
      </c>
    </row>
    <row r="14" spans="1:22" ht="15">
      <c r="A14" s="7"/>
      <c r="B14" s="18" t="s">
        <v>72</v>
      </c>
      <c r="C14" s="19">
        <v>3442</v>
      </c>
      <c r="D14" s="50">
        <v>3785</v>
      </c>
      <c r="E14" s="50">
        <v>4770</v>
      </c>
      <c r="F14" s="50">
        <v>6483</v>
      </c>
      <c r="G14" s="50">
        <v>7461</v>
      </c>
      <c r="H14" s="50">
        <v>8577</v>
      </c>
      <c r="I14" s="50">
        <v>9612</v>
      </c>
      <c r="J14" s="50">
        <v>11589</v>
      </c>
      <c r="K14" s="50">
        <v>12796</v>
      </c>
      <c r="L14" s="50">
        <v>13149</v>
      </c>
      <c r="M14" s="50">
        <v>13523</v>
      </c>
      <c r="N14" s="51">
        <v>14583</v>
      </c>
      <c r="O14" s="51">
        <v>15140</v>
      </c>
      <c r="P14" s="51">
        <v>14240</v>
      </c>
      <c r="Q14" s="51">
        <v>14145</v>
      </c>
      <c r="R14" s="51">
        <v>14838</v>
      </c>
      <c r="S14" s="51">
        <v>15281</v>
      </c>
      <c r="T14" s="51">
        <v>17087</v>
      </c>
      <c r="U14" s="175">
        <v>17029</v>
      </c>
      <c r="V14" s="269">
        <f t="shared" si="1"/>
        <v>1.3308065020318849</v>
      </c>
    </row>
    <row r="15" spans="1:22" ht="15">
      <c r="A15" s="5"/>
      <c r="B15" s="16" t="s">
        <v>0</v>
      </c>
      <c r="C15" s="57">
        <v>1022</v>
      </c>
      <c r="D15" s="57">
        <v>1236</v>
      </c>
      <c r="E15" s="57">
        <v>1608</v>
      </c>
      <c r="F15" s="57">
        <v>2304</v>
      </c>
      <c r="G15" s="57">
        <v>2681</v>
      </c>
      <c r="H15" s="57">
        <v>3144</v>
      </c>
      <c r="I15" s="57">
        <v>3572</v>
      </c>
      <c r="J15" s="57">
        <v>4274</v>
      </c>
      <c r="K15" s="57">
        <v>4863</v>
      </c>
      <c r="L15" s="57">
        <v>4959</v>
      </c>
      <c r="M15" s="57">
        <v>5212</v>
      </c>
      <c r="N15" s="57">
        <v>5644</v>
      </c>
      <c r="O15" s="57">
        <v>6082</v>
      </c>
      <c r="P15" s="57">
        <v>5995</v>
      </c>
      <c r="Q15" s="57">
        <v>6049</v>
      </c>
      <c r="R15" s="57">
        <v>6506</v>
      </c>
      <c r="S15" s="57">
        <v>6664</v>
      </c>
      <c r="T15" s="59">
        <v>7109</v>
      </c>
      <c r="U15" s="174">
        <v>7156</v>
      </c>
      <c r="V15" s="270">
        <f t="shared" si="1"/>
        <v>1.4715196380834876</v>
      </c>
    </row>
    <row r="16" spans="1:22" ht="15">
      <c r="A16" s="5"/>
      <c r="B16" s="17" t="s">
        <v>1</v>
      </c>
      <c r="C16" s="54">
        <v>2420</v>
      </c>
      <c r="D16" s="54">
        <v>2549</v>
      </c>
      <c r="E16" s="54">
        <v>3162</v>
      </c>
      <c r="F16" s="54">
        <v>4179</v>
      </c>
      <c r="G16" s="54">
        <v>4780</v>
      </c>
      <c r="H16" s="54">
        <v>5433</v>
      </c>
      <c r="I16" s="54">
        <v>6040</v>
      </c>
      <c r="J16" s="54">
        <v>7315</v>
      </c>
      <c r="K16" s="54">
        <v>7933</v>
      </c>
      <c r="L16" s="54">
        <v>8190</v>
      </c>
      <c r="M16" s="54">
        <v>8311</v>
      </c>
      <c r="N16" s="54">
        <v>8939</v>
      </c>
      <c r="O16" s="54">
        <v>9058</v>
      </c>
      <c r="P16" s="54">
        <v>8245</v>
      </c>
      <c r="Q16" s="54">
        <v>8096</v>
      </c>
      <c r="R16" s="54">
        <v>8332</v>
      </c>
      <c r="S16" s="54">
        <v>8617</v>
      </c>
      <c r="T16" s="55">
        <v>9978</v>
      </c>
      <c r="U16" s="176">
        <v>9873</v>
      </c>
      <c r="V16" s="270">
        <f t="shared" si="1"/>
        <v>1.2445480902558932</v>
      </c>
    </row>
    <row r="17" spans="1:22" ht="15">
      <c r="A17" s="5"/>
      <c r="B17" s="21" t="s">
        <v>73</v>
      </c>
      <c r="C17" s="56">
        <f>C19+C18</f>
        <v>142</v>
      </c>
      <c r="D17" s="56">
        <f aca="true" t="shared" si="2" ref="D17:S17">D19+D18</f>
        <v>167</v>
      </c>
      <c r="E17" s="56">
        <f t="shared" si="2"/>
        <v>199</v>
      </c>
      <c r="F17" s="56">
        <f t="shared" si="2"/>
        <v>322</v>
      </c>
      <c r="G17" s="56">
        <f t="shared" si="2"/>
        <v>344</v>
      </c>
      <c r="H17" s="56">
        <f t="shared" si="2"/>
        <v>384</v>
      </c>
      <c r="I17" s="56">
        <f t="shared" si="2"/>
        <v>426</v>
      </c>
      <c r="J17" s="56">
        <f t="shared" si="2"/>
        <v>573</v>
      </c>
      <c r="K17" s="56">
        <f t="shared" si="2"/>
        <v>601</v>
      </c>
      <c r="L17" s="56">
        <f t="shared" si="2"/>
        <v>655</v>
      </c>
      <c r="M17" s="56">
        <f t="shared" si="2"/>
        <v>872</v>
      </c>
      <c r="N17" s="56">
        <f t="shared" si="2"/>
        <v>939</v>
      </c>
      <c r="O17" s="56">
        <f t="shared" si="2"/>
        <v>889</v>
      </c>
      <c r="P17" s="56">
        <f t="shared" si="2"/>
        <v>861</v>
      </c>
      <c r="Q17" s="56">
        <f t="shared" si="2"/>
        <v>1015</v>
      </c>
      <c r="R17" s="56">
        <f t="shared" si="2"/>
        <v>1489</v>
      </c>
      <c r="S17" s="56">
        <f t="shared" si="2"/>
        <v>2263</v>
      </c>
      <c r="T17" s="70">
        <v>4055</v>
      </c>
      <c r="U17" s="177">
        <v>5444</v>
      </c>
      <c r="V17" s="272">
        <f t="shared" si="1"/>
        <v>9.058236272878537</v>
      </c>
    </row>
    <row r="18" spans="1:22" ht="15">
      <c r="A18" s="5"/>
      <c r="B18" s="22" t="s">
        <v>0</v>
      </c>
      <c r="C18" s="57">
        <v>65</v>
      </c>
      <c r="D18" s="57">
        <v>76</v>
      </c>
      <c r="E18" s="57">
        <v>86</v>
      </c>
      <c r="F18" s="57">
        <v>157</v>
      </c>
      <c r="G18" s="57">
        <v>151</v>
      </c>
      <c r="H18" s="57">
        <v>184</v>
      </c>
      <c r="I18" s="57">
        <v>207</v>
      </c>
      <c r="J18" s="57">
        <v>246</v>
      </c>
      <c r="K18" s="57">
        <v>286</v>
      </c>
      <c r="L18" s="57">
        <v>309</v>
      </c>
      <c r="M18" s="57">
        <v>444</v>
      </c>
      <c r="N18" s="57">
        <v>453</v>
      </c>
      <c r="O18" s="57">
        <v>426</v>
      </c>
      <c r="P18" s="57">
        <v>445</v>
      </c>
      <c r="Q18" s="57">
        <v>488</v>
      </c>
      <c r="R18" s="57">
        <v>661</v>
      </c>
      <c r="S18" s="57">
        <v>898</v>
      </c>
      <c r="T18" s="59">
        <v>1394</v>
      </c>
      <c r="U18" s="174">
        <v>1859</v>
      </c>
      <c r="V18" s="270">
        <f>U18/K18</f>
        <v>6.5</v>
      </c>
    </row>
    <row r="19" spans="1:22" ht="15">
      <c r="A19" s="5"/>
      <c r="B19" s="24" t="s">
        <v>1</v>
      </c>
      <c r="C19" s="54">
        <v>77</v>
      </c>
      <c r="D19" s="54">
        <v>91</v>
      </c>
      <c r="E19" s="54">
        <v>113</v>
      </c>
      <c r="F19" s="54">
        <v>165</v>
      </c>
      <c r="G19" s="54">
        <v>193</v>
      </c>
      <c r="H19" s="54">
        <v>200</v>
      </c>
      <c r="I19" s="54">
        <v>219</v>
      </c>
      <c r="J19" s="54">
        <v>327</v>
      </c>
      <c r="K19" s="54">
        <v>315</v>
      </c>
      <c r="L19" s="54">
        <v>346</v>
      </c>
      <c r="M19" s="54">
        <v>428</v>
      </c>
      <c r="N19" s="54">
        <v>486</v>
      </c>
      <c r="O19" s="54">
        <v>463</v>
      </c>
      <c r="P19" s="54">
        <v>416</v>
      </c>
      <c r="Q19" s="54">
        <v>527</v>
      </c>
      <c r="R19" s="54">
        <v>828</v>
      </c>
      <c r="S19" s="54">
        <v>1365</v>
      </c>
      <c r="T19" s="55">
        <v>2661</v>
      </c>
      <c r="U19" s="178">
        <v>3585</v>
      </c>
      <c r="V19" s="270">
        <f>U19/K19</f>
        <v>11.380952380952381</v>
      </c>
    </row>
    <row r="20" spans="1:22" ht="15">
      <c r="A20" s="5"/>
      <c r="B20" s="25" t="s">
        <v>74</v>
      </c>
      <c r="C20" s="58">
        <f>C14-C17</f>
        <v>3300</v>
      </c>
      <c r="D20" s="58">
        <f aca="true" t="shared" si="3" ref="D20:U20">D14-D17</f>
        <v>3618</v>
      </c>
      <c r="E20" s="58">
        <f t="shared" si="3"/>
        <v>4571</v>
      </c>
      <c r="F20" s="58">
        <f t="shared" si="3"/>
        <v>6161</v>
      </c>
      <c r="G20" s="58">
        <f t="shared" si="3"/>
        <v>7117</v>
      </c>
      <c r="H20" s="58">
        <f t="shared" si="3"/>
        <v>8193</v>
      </c>
      <c r="I20" s="58">
        <f t="shared" si="3"/>
        <v>9186</v>
      </c>
      <c r="J20" s="58">
        <f t="shared" si="3"/>
        <v>11016</v>
      </c>
      <c r="K20" s="58">
        <f t="shared" si="3"/>
        <v>12195</v>
      </c>
      <c r="L20" s="58">
        <f t="shared" si="3"/>
        <v>12494</v>
      </c>
      <c r="M20" s="58">
        <f t="shared" si="3"/>
        <v>12651</v>
      </c>
      <c r="N20" s="58">
        <f t="shared" si="3"/>
        <v>13644</v>
      </c>
      <c r="O20" s="58">
        <f t="shared" si="3"/>
        <v>14251</v>
      </c>
      <c r="P20" s="58">
        <f t="shared" si="3"/>
        <v>13379</v>
      </c>
      <c r="Q20" s="58">
        <f t="shared" si="3"/>
        <v>13130</v>
      </c>
      <c r="R20" s="58">
        <f t="shared" si="3"/>
        <v>13349</v>
      </c>
      <c r="S20" s="58">
        <f t="shared" si="3"/>
        <v>13018</v>
      </c>
      <c r="T20" s="58">
        <f t="shared" si="3"/>
        <v>13032</v>
      </c>
      <c r="U20" s="179">
        <f t="shared" si="3"/>
        <v>11585</v>
      </c>
      <c r="V20" s="272">
        <f>U20/K20</f>
        <v>0.949979499794998</v>
      </c>
    </row>
    <row r="21" spans="1:22" ht="15">
      <c r="A21" s="5"/>
      <c r="B21" s="22" t="s">
        <v>0</v>
      </c>
      <c r="C21" s="54">
        <f>C15-C18</f>
        <v>957</v>
      </c>
      <c r="D21" s="54">
        <f aca="true" t="shared" si="4" ref="D21:U21">D15-D18</f>
        <v>1160</v>
      </c>
      <c r="E21" s="54">
        <f t="shared" si="4"/>
        <v>1522</v>
      </c>
      <c r="F21" s="54">
        <f t="shared" si="4"/>
        <v>2147</v>
      </c>
      <c r="G21" s="54">
        <f t="shared" si="4"/>
        <v>2530</v>
      </c>
      <c r="H21" s="54">
        <f t="shared" si="4"/>
        <v>2960</v>
      </c>
      <c r="I21" s="54">
        <f t="shared" si="4"/>
        <v>3365</v>
      </c>
      <c r="J21" s="54">
        <f t="shared" si="4"/>
        <v>4028</v>
      </c>
      <c r="K21" s="54">
        <f t="shared" si="4"/>
        <v>4577</v>
      </c>
      <c r="L21" s="54">
        <f t="shared" si="4"/>
        <v>4650</v>
      </c>
      <c r="M21" s="54">
        <f t="shared" si="4"/>
        <v>4768</v>
      </c>
      <c r="N21" s="54">
        <f t="shared" si="4"/>
        <v>5191</v>
      </c>
      <c r="O21" s="54">
        <f t="shared" si="4"/>
        <v>5656</v>
      </c>
      <c r="P21" s="54">
        <f t="shared" si="4"/>
        <v>5550</v>
      </c>
      <c r="Q21" s="54">
        <f t="shared" si="4"/>
        <v>5561</v>
      </c>
      <c r="R21" s="54">
        <f t="shared" si="4"/>
        <v>5845</v>
      </c>
      <c r="S21" s="54">
        <f t="shared" si="4"/>
        <v>5766</v>
      </c>
      <c r="T21" s="54">
        <f t="shared" si="4"/>
        <v>5715</v>
      </c>
      <c r="U21" s="176">
        <f t="shared" si="4"/>
        <v>5297</v>
      </c>
      <c r="V21" s="270">
        <f t="shared" si="1"/>
        <v>1.1573082805331003</v>
      </c>
    </row>
    <row r="22" spans="1:22" ht="15">
      <c r="A22" s="5"/>
      <c r="B22" s="17" t="s">
        <v>1</v>
      </c>
      <c r="C22" s="57">
        <f>C16-C19</f>
        <v>2343</v>
      </c>
      <c r="D22" s="57">
        <f aca="true" t="shared" si="5" ref="D22:U22">D16-D19</f>
        <v>2458</v>
      </c>
      <c r="E22" s="57">
        <f t="shared" si="5"/>
        <v>3049</v>
      </c>
      <c r="F22" s="57">
        <f t="shared" si="5"/>
        <v>4014</v>
      </c>
      <c r="G22" s="57">
        <f t="shared" si="5"/>
        <v>4587</v>
      </c>
      <c r="H22" s="57">
        <f t="shared" si="5"/>
        <v>5233</v>
      </c>
      <c r="I22" s="57">
        <f t="shared" si="5"/>
        <v>5821</v>
      </c>
      <c r="J22" s="57">
        <f t="shared" si="5"/>
        <v>6988</v>
      </c>
      <c r="K22" s="57">
        <f t="shared" si="5"/>
        <v>7618</v>
      </c>
      <c r="L22" s="57">
        <f t="shared" si="5"/>
        <v>7844</v>
      </c>
      <c r="M22" s="57">
        <f t="shared" si="5"/>
        <v>7883</v>
      </c>
      <c r="N22" s="57">
        <f t="shared" si="5"/>
        <v>8453</v>
      </c>
      <c r="O22" s="57">
        <f t="shared" si="5"/>
        <v>8595</v>
      </c>
      <c r="P22" s="57">
        <f t="shared" si="5"/>
        <v>7829</v>
      </c>
      <c r="Q22" s="57">
        <f t="shared" si="5"/>
        <v>7569</v>
      </c>
      <c r="R22" s="57">
        <f t="shared" si="5"/>
        <v>7504</v>
      </c>
      <c r="S22" s="57">
        <f t="shared" si="5"/>
        <v>7252</v>
      </c>
      <c r="T22" s="57">
        <f t="shared" si="5"/>
        <v>7317</v>
      </c>
      <c r="U22" s="174">
        <f t="shared" si="5"/>
        <v>6288</v>
      </c>
      <c r="V22" s="270">
        <f t="shared" si="1"/>
        <v>0.8254134943554738</v>
      </c>
    </row>
    <row r="23" spans="1:22" ht="15">
      <c r="A23" s="7"/>
      <c r="B23" s="18" t="s">
        <v>84</v>
      </c>
      <c r="C23" s="19">
        <f>C24+C25</f>
        <v>730</v>
      </c>
      <c r="D23" s="19">
        <f aca="true" t="shared" si="6" ref="D23:T23">D24+D25</f>
        <v>782</v>
      </c>
      <c r="E23" s="19">
        <f t="shared" si="6"/>
        <v>957</v>
      </c>
      <c r="F23" s="19">
        <f t="shared" si="6"/>
        <v>1295</v>
      </c>
      <c r="G23" s="19">
        <f t="shared" si="6"/>
        <v>1400</v>
      </c>
      <c r="H23" s="19">
        <f t="shared" si="6"/>
        <v>1664</v>
      </c>
      <c r="I23" s="19">
        <f t="shared" si="6"/>
        <v>1742</v>
      </c>
      <c r="J23" s="19">
        <f t="shared" si="6"/>
        <v>2707</v>
      </c>
      <c r="K23" s="19">
        <f t="shared" si="6"/>
        <v>2213</v>
      </c>
      <c r="L23" s="19">
        <f t="shared" si="6"/>
        <v>2306</v>
      </c>
      <c r="M23" s="19">
        <f t="shared" si="6"/>
        <v>2946</v>
      </c>
      <c r="N23" s="19">
        <f t="shared" si="6"/>
        <v>3007</v>
      </c>
      <c r="O23" s="19">
        <f t="shared" si="6"/>
        <v>2666</v>
      </c>
      <c r="P23" s="19">
        <f t="shared" si="6"/>
        <v>2628</v>
      </c>
      <c r="Q23" s="19">
        <f t="shared" si="6"/>
        <v>3105</v>
      </c>
      <c r="R23" s="19">
        <f t="shared" si="6"/>
        <v>5544</v>
      </c>
      <c r="S23" s="19">
        <f t="shared" si="6"/>
        <v>9580</v>
      </c>
      <c r="T23" s="19">
        <f t="shared" si="6"/>
        <v>19413</v>
      </c>
      <c r="U23" s="180">
        <v>28466</v>
      </c>
      <c r="V23" s="269">
        <f t="shared" si="1"/>
        <v>12.863081789426118</v>
      </c>
    </row>
    <row r="24" spans="1:22" ht="15">
      <c r="A24" s="10"/>
      <c r="B24" s="40" t="s">
        <v>0</v>
      </c>
      <c r="C24" s="38">
        <v>330</v>
      </c>
      <c r="D24" s="38">
        <v>374</v>
      </c>
      <c r="E24" s="38">
        <v>447</v>
      </c>
      <c r="F24" s="38">
        <v>614</v>
      </c>
      <c r="G24" s="38">
        <v>643</v>
      </c>
      <c r="H24" s="38">
        <v>798</v>
      </c>
      <c r="I24" s="38">
        <v>823</v>
      </c>
      <c r="J24" s="38">
        <v>1030</v>
      </c>
      <c r="K24" s="38">
        <v>1053</v>
      </c>
      <c r="L24" s="38">
        <v>1083</v>
      </c>
      <c r="M24" s="38">
        <v>1445</v>
      </c>
      <c r="N24" s="38">
        <v>1440</v>
      </c>
      <c r="O24" s="38">
        <v>1247</v>
      </c>
      <c r="P24" s="38">
        <v>1195</v>
      </c>
      <c r="Q24" s="38">
        <v>1431</v>
      </c>
      <c r="R24" s="38">
        <v>2079</v>
      </c>
      <c r="S24" s="38">
        <v>3020</v>
      </c>
      <c r="T24" s="38">
        <v>5578</v>
      </c>
      <c r="U24" s="189">
        <v>7942</v>
      </c>
      <c r="V24" s="270">
        <f t="shared" si="1"/>
        <v>7.5422602089268755</v>
      </c>
    </row>
    <row r="25" spans="1:22" ht="15">
      <c r="A25" s="10"/>
      <c r="B25" s="41" t="s">
        <v>1</v>
      </c>
      <c r="C25" s="38">
        <v>400</v>
      </c>
      <c r="D25" s="38">
        <v>408</v>
      </c>
      <c r="E25" s="38">
        <v>510</v>
      </c>
      <c r="F25" s="38">
        <v>681</v>
      </c>
      <c r="G25" s="38">
        <v>757</v>
      </c>
      <c r="H25" s="38">
        <v>866</v>
      </c>
      <c r="I25" s="38">
        <v>919</v>
      </c>
      <c r="J25" s="38">
        <v>1677</v>
      </c>
      <c r="K25" s="38">
        <v>1160</v>
      </c>
      <c r="L25" s="38">
        <v>1223</v>
      </c>
      <c r="M25" s="38">
        <v>1501</v>
      </c>
      <c r="N25" s="38">
        <v>1567</v>
      </c>
      <c r="O25" s="38">
        <v>1419</v>
      </c>
      <c r="P25" s="38">
        <v>1433</v>
      </c>
      <c r="Q25" s="38">
        <v>1674</v>
      </c>
      <c r="R25" s="38">
        <v>3465</v>
      </c>
      <c r="S25" s="38">
        <v>6560</v>
      </c>
      <c r="T25" s="38">
        <v>13835</v>
      </c>
      <c r="U25" s="186">
        <v>20524</v>
      </c>
      <c r="V25" s="270">
        <f t="shared" si="1"/>
        <v>17.693103448275863</v>
      </c>
    </row>
    <row r="26" spans="1:22" ht="15">
      <c r="A26" s="7"/>
      <c r="B26" s="18" t="s">
        <v>39</v>
      </c>
      <c r="C26" s="146">
        <v>1960</v>
      </c>
      <c r="D26" s="146">
        <v>1842</v>
      </c>
      <c r="E26" s="146">
        <v>1779</v>
      </c>
      <c r="F26" s="146">
        <v>2089</v>
      </c>
      <c r="G26" s="146">
        <v>2080</v>
      </c>
      <c r="H26" s="146">
        <v>1878</v>
      </c>
      <c r="I26" s="146">
        <v>2009</v>
      </c>
      <c r="J26" s="146">
        <v>2088</v>
      </c>
      <c r="K26" s="146">
        <v>2399</v>
      </c>
      <c r="L26" s="146">
        <v>3041</v>
      </c>
      <c r="M26" s="146">
        <v>3278</v>
      </c>
      <c r="N26" s="146">
        <v>3036</v>
      </c>
      <c r="O26" s="146">
        <v>4397</v>
      </c>
      <c r="P26" s="146">
        <v>5925</v>
      </c>
      <c r="Q26" s="146">
        <v>8257</v>
      </c>
      <c r="R26" s="146">
        <f>R28+R27</f>
        <v>10574</v>
      </c>
      <c r="S26" s="146">
        <v>12989</v>
      </c>
      <c r="T26" s="146">
        <f>T28+T27</f>
        <v>15469</v>
      </c>
      <c r="U26" s="180">
        <v>15482</v>
      </c>
      <c r="V26" s="269">
        <f aca="true" t="shared" si="7" ref="V26:V34">U26/K26</f>
        <v>6.453522300958733</v>
      </c>
    </row>
    <row r="27" spans="1:22" ht="15">
      <c r="A27" s="5"/>
      <c r="B27" s="31" t="s">
        <v>0</v>
      </c>
      <c r="C27" s="32">
        <v>306</v>
      </c>
      <c r="D27" s="32">
        <v>279</v>
      </c>
      <c r="E27" s="32">
        <v>313</v>
      </c>
      <c r="F27" s="32">
        <v>359</v>
      </c>
      <c r="G27" s="32">
        <v>358</v>
      </c>
      <c r="H27" s="32">
        <v>341</v>
      </c>
      <c r="I27" s="32">
        <v>389</v>
      </c>
      <c r="J27" s="32">
        <v>344</v>
      </c>
      <c r="K27" s="32">
        <v>399</v>
      </c>
      <c r="L27" s="23">
        <v>551</v>
      </c>
      <c r="M27" s="23">
        <v>577</v>
      </c>
      <c r="N27" s="23">
        <v>584</v>
      </c>
      <c r="O27" s="26">
        <v>878</v>
      </c>
      <c r="P27" s="23">
        <v>1213</v>
      </c>
      <c r="Q27" s="23">
        <v>1732</v>
      </c>
      <c r="R27" s="23">
        <v>2414</v>
      </c>
      <c r="S27" s="23">
        <v>3108</v>
      </c>
      <c r="T27" s="69">
        <v>3717</v>
      </c>
      <c r="U27" s="181">
        <v>3886</v>
      </c>
      <c r="V27" s="270">
        <f t="shared" si="7"/>
        <v>9.739348370927319</v>
      </c>
    </row>
    <row r="28" spans="1:22" ht="15">
      <c r="A28" s="5"/>
      <c r="B28" s="33" t="s">
        <v>1</v>
      </c>
      <c r="C28" s="34">
        <v>1654</v>
      </c>
      <c r="D28" s="34">
        <v>1563</v>
      </c>
      <c r="E28" s="34">
        <v>1466</v>
      </c>
      <c r="F28" s="34">
        <v>1730</v>
      </c>
      <c r="G28" s="34">
        <v>1722</v>
      </c>
      <c r="H28" s="34">
        <v>1537</v>
      </c>
      <c r="I28" s="34">
        <v>1620</v>
      </c>
      <c r="J28" s="34">
        <v>1744</v>
      </c>
      <c r="K28" s="34">
        <v>2000</v>
      </c>
      <c r="L28" s="35">
        <v>2490</v>
      </c>
      <c r="M28" s="35">
        <v>2701</v>
      </c>
      <c r="N28" s="35">
        <v>2452</v>
      </c>
      <c r="O28" s="36">
        <v>3519</v>
      </c>
      <c r="P28" s="20">
        <v>4712</v>
      </c>
      <c r="Q28" s="20">
        <v>6525</v>
      </c>
      <c r="R28" s="20">
        <v>8160</v>
      </c>
      <c r="S28" s="20">
        <v>9881</v>
      </c>
      <c r="T28" s="69">
        <v>11752</v>
      </c>
      <c r="U28" s="176">
        <v>11596</v>
      </c>
      <c r="V28" s="270">
        <f t="shared" si="7"/>
        <v>5.798</v>
      </c>
    </row>
    <row r="29" spans="1:23" s="11" customFormat="1" ht="15">
      <c r="A29" s="10"/>
      <c r="B29" s="39" t="s">
        <v>17</v>
      </c>
      <c r="C29" s="30">
        <f aca="true" t="shared" si="8" ref="C29:T29">C30+C31</f>
        <v>15</v>
      </c>
      <c r="D29" s="30">
        <f t="shared" si="8"/>
        <v>18</v>
      </c>
      <c r="E29" s="30">
        <f t="shared" si="8"/>
        <v>15</v>
      </c>
      <c r="F29" s="30">
        <f t="shared" si="8"/>
        <v>15</v>
      </c>
      <c r="G29" s="30">
        <f t="shared" si="8"/>
        <v>16</v>
      </c>
      <c r="H29" s="30">
        <f t="shared" si="8"/>
        <v>13</v>
      </c>
      <c r="I29" s="30">
        <f t="shared" si="8"/>
        <v>34</v>
      </c>
      <c r="J29" s="30">
        <f t="shared" si="8"/>
        <v>113</v>
      </c>
      <c r="K29" s="30">
        <f t="shared" si="8"/>
        <v>13</v>
      </c>
      <c r="L29" s="30">
        <f t="shared" si="8"/>
        <v>28</v>
      </c>
      <c r="M29" s="30">
        <f t="shared" si="8"/>
        <v>29</v>
      </c>
      <c r="N29" s="30">
        <f t="shared" si="8"/>
        <v>45</v>
      </c>
      <c r="O29" s="30">
        <f t="shared" si="8"/>
        <v>44</v>
      </c>
      <c r="P29" s="30">
        <f t="shared" si="8"/>
        <v>69</v>
      </c>
      <c r="Q29" s="30">
        <f t="shared" si="8"/>
        <v>209</v>
      </c>
      <c r="R29" s="30">
        <f t="shared" si="8"/>
        <v>1027</v>
      </c>
      <c r="S29" s="30">
        <f t="shared" si="8"/>
        <v>2685</v>
      </c>
      <c r="T29" s="73">
        <f t="shared" si="8"/>
        <v>5781</v>
      </c>
      <c r="U29" s="187">
        <v>8091</v>
      </c>
      <c r="V29" s="272">
        <f t="shared" si="7"/>
        <v>622.3846153846154</v>
      </c>
      <c r="W29" s="68"/>
    </row>
    <row r="30" spans="1:23" s="11" customFormat="1" ht="15">
      <c r="A30" s="10"/>
      <c r="B30" s="40" t="s">
        <v>0</v>
      </c>
      <c r="C30" s="32">
        <v>4</v>
      </c>
      <c r="D30" s="32">
        <v>7</v>
      </c>
      <c r="E30" s="32">
        <v>4</v>
      </c>
      <c r="F30" s="32">
        <v>5</v>
      </c>
      <c r="G30" s="32">
        <v>3</v>
      </c>
      <c r="H30" s="32">
        <v>6</v>
      </c>
      <c r="I30" s="32">
        <v>9</v>
      </c>
      <c r="J30" s="32">
        <v>25</v>
      </c>
      <c r="K30" s="32">
        <v>3</v>
      </c>
      <c r="L30" s="32">
        <v>13</v>
      </c>
      <c r="M30" s="32">
        <v>10</v>
      </c>
      <c r="N30" s="32">
        <v>8</v>
      </c>
      <c r="O30" s="32">
        <v>11</v>
      </c>
      <c r="P30" s="32">
        <v>19</v>
      </c>
      <c r="Q30" s="32">
        <v>58</v>
      </c>
      <c r="R30" s="32">
        <v>275</v>
      </c>
      <c r="S30" s="32">
        <v>670</v>
      </c>
      <c r="T30" s="74">
        <v>1430</v>
      </c>
      <c r="U30" s="184">
        <v>2035</v>
      </c>
      <c r="V30" s="270">
        <f t="shared" si="7"/>
        <v>678.3333333333334</v>
      </c>
      <c r="W30" s="68"/>
    </row>
    <row r="31" spans="1:23" s="11" customFormat="1" ht="15">
      <c r="A31" s="10"/>
      <c r="B31" s="41" t="s">
        <v>1</v>
      </c>
      <c r="C31" s="34">
        <v>11</v>
      </c>
      <c r="D31" s="34">
        <v>11</v>
      </c>
      <c r="E31" s="34">
        <v>11</v>
      </c>
      <c r="F31" s="34">
        <v>10</v>
      </c>
      <c r="G31" s="34">
        <v>13</v>
      </c>
      <c r="H31" s="34">
        <v>7</v>
      </c>
      <c r="I31" s="34">
        <v>25</v>
      </c>
      <c r="J31" s="34">
        <v>88</v>
      </c>
      <c r="K31" s="34">
        <v>10</v>
      </c>
      <c r="L31" s="34">
        <v>15</v>
      </c>
      <c r="M31" s="34">
        <v>19</v>
      </c>
      <c r="N31" s="34">
        <v>37</v>
      </c>
      <c r="O31" s="34">
        <v>33</v>
      </c>
      <c r="P31" s="34">
        <v>50</v>
      </c>
      <c r="Q31" s="34">
        <v>151</v>
      </c>
      <c r="R31" s="34">
        <v>752</v>
      </c>
      <c r="S31" s="34">
        <v>2015</v>
      </c>
      <c r="T31" s="75">
        <v>4351</v>
      </c>
      <c r="U31" s="188">
        <v>6056</v>
      </c>
      <c r="V31" s="270">
        <f t="shared" si="7"/>
        <v>605.6</v>
      </c>
      <c r="W31" s="68"/>
    </row>
    <row r="32" spans="1:22" ht="15">
      <c r="A32" s="10"/>
      <c r="B32" s="39" t="s">
        <v>12</v>
      </c>
      <c r="C32" s="30">
        <f aca="true" t="shared" si="9" ref="C32:U32">C26-C29</f>
        <v>1945</v>
      </c>
      <c r="D32" s="30">
        <f t="shared" si="9"/>
        <v>1824</v>
      </c>
      <c r="E32" s="30">
        <f t="shared" si="9"/>
        <v>1764</v>
      </c>
      <c r="F32" s="30">
        <f t="shared" si="9"/>
        <v>2074</v>
      </c>
      <c r="G32" s="30">
        <f t="shared" si="9"/>
        <v>2064</v>
      </c>
      <c r="H32" s="30">
        <f t="shared" si="9"/>
        <v>1865</v>
      </c>
      <c r="I32" s="30">
        <f t="shared" si="9"/>
        <v>1975</v>
      </c>
      <c r="J32" s="30">
        <f t="shared" si="9"/>
        <v>1975</v>
      </c>
      <c r="K32" s="30">
        <f t="shared" si="9"/>
        <v>2386</v>
      </c>
      <c r="L32" s="30">
        <f t="shared" si="9"/>
        <v>3013</v>
      </c>
      <c r="M32" s="30">
        <f t="shared" si="9"/>
        <v>3249</v>
      </c>
      <c r="N32" s="30">
        <f t="shared" si="9"/>
        <v>2991</v>
      </c>
      <c r="O32" s="30">
        <f t="shared" si="9"/>
        <v>4353</v>
      </c>
      <c r="P32" s="30">
        <f t="shared" si="9"/>
        <v>5856</v>
      </c>
      <c r="Q32" s="30">
        <f t="shared" si="9"/>
        <v>8048</v>
      </c>
      <c r="R32" s="30">
        <f t="shared" si="9"/>
        <v>9547</v>
      </c>
      <c r="S32" s="30">
        <f t="shared" si="9"/>
        <v>10304</v>
      </c>
      <c r="T32" s="30">
        <f t="shared" si="9"/>
        <v>9688</v>
      </c>
      <c r="U32" s="265">
        <f t="shared" si="9"/>
        <v>7391</v>
      </c>
      <c r="V32" s="272">
        <f t="shared" si="7"/>
        <v>3.097652975691534</v>
      </c>
    </row>
    <row r="33" spans="1:22" ht="15">
      <c r="A33" s="10"/>
      <c r="B33" s="40" t="s">
        <v>0</v>
      </c>
      <c r="C33" s="32">
        <f aca="true" t="shared" si="10" ref="C33:U33">C27-C30</f>
        <v>302</v>
      </c>
      <c r="D33" s="32">
        <f t="shared" si="10"/>
        <v>272</v>
      </c>
      <c r="E33" s="32">
        <f t="shared" si="10"/>
        <v>309</v>
      </c>
      <c r="F33" s="32">
        <f t="shared" si="10"/>
        <v>354</v>
      </c>
      <c r="G33" s="32">
        <f t="shared" si="10"/>
        <v>355</v>
      </c>
      <c r="H33" s="32">
        <f t="shared" si="10"/>
        <v>335</v>
      </c>
      <c r="I33" s="32">
        <f t="shared" si="10"/>
        <v>380</v>
      </c>
      <c r="J33" s="32">
        <f t="shared" si="10"/>
        <v>319</v>
      </c>
      <c r="K33" s="32">
        <f t="shared" si="10"/>
        <v>396</v>
      </c>
      <c r="L33" s="32">
        <f t="shared" si="10"/>
        <v>538</v>
      </c>
      <c r="M33" s="32">
        <f t="shared" si="10"/>
        <v>567</v>
      </c>
      <c r="N33" s="32">
        <f t="shared" si="10"/>
        <v>576</v>
      </c>
      <c r="O33" s="32">
        <f t="shared" si="10"/>
        <v>867</v>
      </c>
      <c r="P33" s="32">
        <f t="shared" si="10"/>
        <v>1194</v>
      </c>
      <c r="Q33" s="32">
        <f t="shared" si="10"/>
        <v>1674</v>
      </c>
      <c r="R33" s="32">
        <f t="shared" si="10"/>
        <v>2139</v>
      </c>
      <c r="S33" s="32">
        <f t="shared" si="10"/>
        <v>2438</v>
      </c>
      <c r="T33" s="32">
        <f t="shared" si="10"/>
        <v>2287</v>
      </c>
      <c r="U33" s="266">
        <f t="shared" si="10"/>
        <v>1851</v>
      </c>
      <c r="V33" s="270">
        <f t="shared" si="7"/>
        <v>4.674242424242424</v>
      </c>
    </row>
    <row r="34" spans="1:22" ht="15">
      <c r="A34" s="10"/>
      <c r="B34" s="41" t="s">
        <v>1</v>
      </c>
      <c r="C34" s="147">
        <f aca="true" t="shared" si="11" ref="C34:U34">C28-C31</f>
        <v>1643</v>
      </c>
      <c r="D34" s="147">
        <f t="shared" si="11"/>
        <v>1552</v>
      </c>
      <c r="E34" s="147">
        <f t="shared" si="11"/>
        <v>1455</v>
      </c>
      <c r="F34" s="147">
        <f t="shared" si="11"/>
        <v>1720</v>
      </c>
      <c r="G34" s="147">
        <f t="shared" si="11"/>
        <v>1709</v>
      </c>
      <c r="H34" s="147">
        <f t="shared" si="11"/>
        <v>1530</v>
      </c>
      <c r="I34" s="147">
        <f t="shared" si="11"/>
        <v>1595</v>
      </c>
      <c r="J34" s="147">
        <f t="shared" si="11"/>
        <v>1656</v>
      </c>
      <c r="K34" s="147">
        <f t="shared" si="11"/>
        <v>1990</v>
      </c>
      <c r="L34" s="147">
        <f t="shared" si="11"/>
        <v>2475</v>
      </c>
      <c r="M34" s="147">
        <f t="shared" si="11"/>
        <v>2682</v>
      </c>
      <c r="N34" s="147">
        <f t="shared" si="11"/>
        <v>2415</v>
      </c>
      <c r="O34" s="147">
        <f t="shared" si="11"/>
        <v>3486</v>
      </c>
      <c r="P34" s="147">
        <f t="shared" si="11"/>
        <v>4662</v>
      </c>
      <c r="Q34" s="147">
        <f t="shared" si="11"/>
        <v>6374</v>
      </c>
      <c r="R34" s="147">
        <f t="shared" si="11"/>
        <v>7408</v>
      </c>
      <c r="S34" s="147">
        <f t="shared" si="11"/>
        <v>7866</v>
      </c>
      <c r="T34" s="147">
        <f t="shared" si="11"/>
        <v>7401</v>
      </c>
      <c r="U34" s="184">
        <f t="shared" si="11"/>
        <v>5540</v>
      </c>
      <c r="V34" s="270">
        <f t="shared" si="7"/>
        <v>2.7839195979899496</v>
      </c>
    </row>
    <row r="35" spans="1:22" ht="15">
      <c r="A35" s="7"/>
      <c r="B35" s="18" t="s">
        <v>86</v>
      </c>
      <c r="C35" s="19">
        <v>3822</v>
      </c>
      <c r="D35" s="19">
        <v>3544</v>
      </c>
      <c r="E35" s="19">
        <v>3833</v>
      </c>
      <c r="F35" s="19">
        <v>4599</v>
      </c>
      <c r="G35" s="19">
        <v>5199</v>
      </c>
      <c r="H35" s="19">
        <v>5443</v>
      </c>
      <c r="I35" s="19">
        <v>6208</v>
      </c>
      <c r="J35" s="19">
        <v>7448</v>
      </c>
      <c r="K35" s="19">
        <v>6512</v>
      </c>
      <c r="L35" s="19">
        <v>5129</v>
      </c>
      <c r="M35" s="19">
        <v>4350</v>
      </c>
      <c r="N35" s="19">
        <v>4183</v>
      </c>
      <c r="O35" s="19">
        <v>4681</v>
      </c>
      <c r="P35" s="19">
        <v>4404</v>
      </c>
      <c r="Q35" s="19">
        <v>4944</v>
      </c>
      <c r="R35" s="19">
        <v>5415</v>
      </c>
      <c r="S35" s="19">
        <v>6784</v>
      </c>
      <c r="T35" s="19">
        <v>10375</v>
      </c>
      <c r="U35" s="180">
        <v>13942</v>
      </c>
      <c r="V35" s="269">
        <f t="shared" si="0"/>
        <v>2.140970515970516</v>
      </c>
    </row>
    <row r="36" spans="1:22" ht="15">
      <c r="A36" s="5"/>
      <c r="B36" s="27" t="s">
        <v>0</v>
      </c>
      <c r="C36" s="61">
        <v>850</v>
      </c>
      <c r="D36" s="61">
        <v>843</v>
      </c>
      <c r="E36" s="61">
        <v>957</v>
      </c>
      <c r="F36" s="61">
        <v>1143</v>
      </c>
      <c r="G36" s="61">
        <v>1322</v>
      </c>
      <c r="H36" s="61">
        <v>1405</v>
      </c>
      <c r="I36" s="61">
        <v>1620</v>
      </c>
      <c r="J36" s="61">
        <v>1860</v>
      </c>
      <c r="K36" s="61">
        <v>1665</v>
      </c>
      <c r="L36" s="57">
        <v>1322</v>
      </c>
      <c r="M36" s="57">
        <v>1141</v>
      </c>
      <c r="N36" s="57">
        <v>1132</v>
      </c>
      <c r="O36" s="59">
        <v>1314</v>
      </c>
      <c r="P36" s="57">
        <v>1262</v>
      </c>
      <c r="Q36" s="57">
        <v>1376</v>
      </c>
      <c r="R36" s="57">
        <v>1535</v>
      </c>
      <c r="S36" s="57">
        <v>1899</v>
      </c>
      <c r="T36" s="59">
        <v>2882</v>
      </c>
      <c r="U36" s="181">
        <v>3921</v>
      </c>
      <c r="V36" s="270">
        <f t="shared" si="0"/>
        <v>2.354954954954955</v>
      </c>
    </row>
    <row r="37" spans="1:22" ht="15">
      <c r="A37" s="5"/>
      <c r="B37" s="28" t="s">
        <v>1</v>
      </c>
      <c r="C37" s="145">
        <v>2972</v>
      </c>
      <c r="D37" s="145">
        <v>2701</v>
      </c>
      <c r="E37" s="145">
        <v>2876</v>
      </c>
      <c r="F37" s="145">
        <v>3456</v>
      </c>
      <c r="G37" s="145">
        <v>3877</v>
      </c>
      <c r="H37" s="145">
        <v>4038</v>
      </c>
      <c r="I37" s="145">
        <v>4588</v>
      </c>
      <c r="J37" s="145">
        <v>5588</v>
      </c>
      <c r="K37" s="145">
        <v>4847</v>
      </c>
      <c r="L37" s="54">
        <v>3807</v>
      </c>
      <c r="M37" s="54">
        <v>3209</v>
      </c>
      <c r="N37" s="54">
        <v>3051</v>
      </c>
      <c r="O37" s="55">
        <v>3367</v>
      </c>
      <c r="P37" s="54">
        <v>3142</v>
      </c>
      <c r="Q37" s="54">
        <v>3568</v>
      </c>
      <c r="R37" s="54">
        <v>3880</v>
      </c>
      <c r="S37" s="54">
        <v>4885</v>
      </c>
      <c r="T37" s="55">
        <v>7493</v>
      </c>
      <c r="U37" s="178">
        <v>10021</v>
      </c>
      <c r="V37" s="270">
        <f t="shared" si="0"/>
        <v>2.0674644109758615</v>
      </c>
    </row>
    <row r="38" spans="1:22" ht="15">
      <c r="A38" s="5"/>
      <c r="B38" s="25" t="s">
        <v>67</v>
      </c>
      <c r="C38" s="60">
        <f>C40+C39</f>
        <v>1964</v>
      </c>
      <c r="D38" s="60">
        <f aca="true" t="shared" si="12" ref="D38:T38">D40+D39</f>
        <v>1834</v>
      </c>
      <c r="E38" s="60">
        <f t="shared" si="12"/>
        <v>1886</v>
      </c>
      <c r="F38" s="60">
        <f t="shared" si="12"/>
        <v>2318</v>
      </c>
      <c r="G38" s="60">
        <f t="shared" si="12"/>
        <v>2456</v>
      </c>
      <c r="H38" s="60">
        <f t="shared" si="12"/>
        <v>2522</v>
      </c>
      <c r="I38" s="60">
        <f t="shared" si="12"/>
        <v>2842</v>
      </c>
      <c r="J38" s="60">
        <f t="shared" si="12"/>
        <v>3372</v>
      </c>
      <c r="K38" s="60">
        <f t="shared" si="12"/>
        <v>3027</v>
      </c>
      <c r="L38" s="60">
        <f t="shared" si="12"/>
        <v>2656</v>
      </c>
      <c r="M38" s="60">
        <f t="shared" si="12"/>
        <v>2210</v>
      </c>
      <c r="N38" s="60">
        <f t="shared" si="12"/>
        <v>2086</v>
      </c>
      <c r="O38" s="60">
        <f t="shared" si="12"/>
        <v>2505</v>
      </c>
      <c r="P38" s="60">
        <f t="shared" si="12"/>
        <v>2448</v>
      </c>
      <c r="Q38" s="60">
        <f t="shared" si="12"/>
        <v>2831</v>
      </c>
      <c r="R38" s="60">
        <f t="shared" si="12"/>
        <v>3414</v>
      </c>
      <c r="S38" s="60">
        <f t="shared" si="12"/>
        <v>4506</v>
      </c>
      <c r="T38" s="71">
        <f t="shared" si="12"/>
        <v>7263</v>
      </c>
      <c r="U38" s="182">
        <v>10131</v>
      </c>
      <c r="V38" s="272">
        <f t="shared" si="0"/>
        <v>3.346878097125867</v>
      </c>
    </row>
    <row r="39" spans="1:22" ht="15">
      <c r="A39" s="5"/>
      <c r="B39" s="22" t="s">
        <v>0</v>
      </c>
      <c r="C39" s="61">
        <v>399</v>
      </c>
      <c r="D39" s="61">
        <v>387</v>
      </c>
      <c r="E39" s="61">
        <v>453</v>
      </c>
      <c r="F39" s="61">
        <v>560</v>
      </c>
      <c r="G39" s="61">
        <v>603</v>
      </c>
      <c r="H39" s="61">
        <v>634</v>
      </c>
      <c r="I39" s="61">
        <v>737</v>
      </c>
      <c r="J39" s="61">
        <v>845</v>
      </c>
      <c r="K39" s="61">
        <v>784</v>
      </c>
      <c r="L39" s="57">
        <v>695</v>
      </c>
      <c r="M39" s="57">
        <v>574</v>
      </c>
      <c r="N39" s="57">
        <v>572</v>
      </c>
      <c r="O39" s="59">
        <v>746</v>
      </c>
      <c r="P39" s="57">
        <v>720</v>
      </c>
      <c r="Q39" s="57">
        <v>803</v>
      </c>
      <c r="R39" s="57">
        <v>973</v>
      </c>
      <c r="S39" s="57">
        <v>1261</v>
      </c>
      <c r="T39" s="59">
        <v>2048</v>
      </c>
      <c r="U39" s="174">
        <v>2898</v>
      </c>
      <c r="V39" s="270">
        <f t="shared" si="0"/>
        <v>3.6964285714285716</v>
      </c>
    </row>
    <row r="40" spans="1:22" ht="15">
      <c r="A40" s="5"/>
      <c r="B40" s="17" t="s">
        <v>1</v>
      </c>
      <c r="C40" s="62">
        <v>1565</v>
      </c>
      <c r="D40" s="62">
        <v>1447</v>
      </c>
      <c r="E40" s="62">
        <v>1433</v>
      </c>
      <c r="F40" s="62">
        <v>1758</v>
      </c>
      <c r="G40" s="62">
        <v>1853</v>
      </c>
      <c r="H40" s="62">
        <v>1888</v>
      </c>
      <c r="I40" s="62">
        <v>2105</v>
      </c>
      <c r="J40" s="62">
        <v>2527</v>
      </c>
      <c r="K40" s="62">
        <v>2243</v>
      </c>
      <c r="L40" s="54">
        <v>1961</v>
      </c>
      <c r="M40" s="54">
        <v>1636</v>
      </c>
      <c r="N40" s="54">
        <v>1514</v>
      </c>
      <c r="O40" s="55">
        <v>1759</v>
      </c>
      <c r="P40" s="54">
        <v>1728</v>
      </c>
      <c r="Q40" s="54">
        <v>2028</v>
      </c>
      <c r="R40" s="54">
        <v>2441</v>
      </c>
      <c r="S40" s="54">
        <v>3245</v>
      </c>
      <c r="T40" s="55">
        <v>5215</v>
      </c>
      <c r="U40" s="176">
        <v>7233</v>
      </c>
      <c r="V40" s="270">
        <f t="shared" si="0"/>
        <v>3.224699063753901</v>
      </c>
    </row>
    <row r="41" spans="1:22" ht="15">
      <c r="A41" s="5"/>
      <c r="B41" s="29" t="s">
        <v>68</v>
      </c>
      <c r="C41" s="63">
        <f>C35-C38</f>
        <v>1858</v>
      </c>
      <c r="D41" s="63">
        <f aca="true" t="shared" si="13" ref="D41:U41">D35-D38</f>
        <v>1710</v>
      </c>
      <c r="E41" s="63">
        <f t="shared" si="13"/>
        <v>1947</v>
      </c>
      <c r="F41" s="63">
        <f t="shared" si="13"/>
        <v>2281</v>
      </c>
      <c r="G41" s="63">
        <f t="shared" si="13"/>
        <v>2743</v>
      </c>
      <c r="H41" s="63">
        <f t="shared" si="13"/>
        <v>2921</v>
      </c>
      <c r="I41" s="63">
        <f t="shared" si="13"/>
        <v>3366</v>
      </c>
      <c r="J41" s="63">
        <f t="shared" si="13"/>
        <v>4076</v>
      </c>
      <c r="K41" s="63">
        <f t="shared" si="13"/>
        <v>3485</v>
      </c>
      <c r="L41" s="63">
        <f t="shared" si="13"/>
        <v>2473</v>
      </c>
      <c r="M41" s="63">
        <f t="shared" si="13"/>
        <v>2140</v>
      </c>
      <c r="N41" s="63">
        <f t="shared" si="13"/>
        <v>2097</v>
      </c>
      <c r="O41" s="63">
        <f t="shared" si="13"/>
        <v>2176</v>
      </c>
      <c r="P41" s="63">
        <f t="shared" si="13"/>
        <v>1956</v>
      </c>
      <c r="Q41" s="63">
        <f t="shared" si="13"/>
        <v>2113</v>
      </c>
      <c r="R41" s="63">
        <f t="shared" si="13"/>
        <v>2001</v>
      </c>
      <c r="S41" s="63">
        <f t="shared" si="13"/>
        <v>2278</v>
      </c>
      <c r="T41" s="63">
        <f t="shared" si="13"/>
        <v>3112</v>
      </c>
      <c r="U41" s="265">
        <f t="shared" si="13"/>
        <v>3811</v>
      </c>
      <c r="V41" s="272">
        <f t="shared" si="0"/>
        <v>1.0935437589670014</v>
      </c>
    </row>
    <row r="42" spans="1:22" ht="15">
      <c r="A42" s="5"/>
      <c r="B42" s="31" t="s">
        <v>0</v>
      </c>
      <c r="C42" s="64">
        <f>C36-C39</f>
        <v>451</v>
      </c>
      <c r="D42" s="64">
        <f aca="true" t="shared" si="14" ref="D42:U42">D36-D39</f>
        <v>456</v>
      </c>
      <c r="E42" s="64">
        <f t="shared" si="14"/>
        <v>504</v>
      </c>
      <c r="F42" s="64">
        <f t="shared" si="14"/>
        <v>583</v>
      </c>
      <c r="G42" s="64">
        <f t="shared" si="14"/>
        <v>719</v>
      </c>
      <c r="H42" s="64">
        <f t="shared" si="14"/>
        <v>771</v>
      </c>
      <c r="I42" s="64">
        <f t="shared" si="14"/>
        <v>883</v>
      </c>
      <c r="J42" s="64">
        <f t="shared" si="14"/>
        <v>1015</v>
      </c>
      <c r="K42" s="64">
        <f t="shared" si="14"/>
        <v>881</v>
      </c>
      <c r="L42" s="64">
        <f t="shared" si="14"/>
        <v>627</v>
      </c>
      <c r="M42" s="64">
        <f t="shared" si="14"/>
        <v>567</v>
      </c>
      <c r="N42" s="64">
        <f t="shared" si="14"/>
        <v>560</v>
      </c>
      <c r="O42" s="64">
        <f t="shared" si="14"/>
        <v>568</v>
      </c>
      <c r="P42" s="64">
        <f t="shared" si="14"/>
        <v>542</v>
      </c>
      <c r="Q42" s="64">
        <f t="shared" si="14"/>
        <v>573</v>
      </c>
      <c r="R42" s="64">
        <f t="shared" si="14"/>
        <v>562</v>
      </c>
      <c r="S42" s="64">
        <f t="shared" si="14"/>
        <v>638</v>
      </c>
      <c r="T42" s="64">
        <f t="shared" si="14"/>
        <v>834</v>
      </c>
      <c r="U42" s="266">
        <f t="shared" si="14"/>
        <v>1023</v>
      </c>
      <c r="V42" s="270">
        <f t="shared" si="0"/>
        <v>1.1611804767309875</v>
      </c>
    </row>
    <row r="43" spans="1:22" ht="15">
      <c r="A43" s="5"/>
      <c r="B43" s="33" t="s">
        <v>1</v>
      </c>
      <c r="C43" s="65">
        <f>C37-C40</f>
        <v>1407</v>
      </c>
      <c r="D43" s="65">
        <f aca="true" t="shared" si="15" ref="D43:U43">D37-D40</f>
        <v>1254</v>
      </c>
      <c r="E43" s="65">
        <f t="shared" si="15"/>
        <v>1443</v>
      </c>
      <c r="F43" s="65">
        <f t="shared" si="15"/>
        <v>1698</v>
      </c>
      <c r="G43" s="65">
        <f t="shared" si="15"/>
        <v>2024</v>
      </c>
      <c r="H43" s="65">
        <f t="shared" si="15"/>
        <v>2150</v>
      </c>
      <c r="I43" s="65">
        <f t="shared" si="15"/>
        <v>2483</v>
      </c>
      <c r="J43" s="65">
        <f t="shared" si="15"/>
        <v>3061</v>
      </c>
      <c r="K43" s="65">
        <f t="shared" si="15"/>
        <v>2604</v>
      </c>
      <c r="L43" s="65">
        <f t="shared" si="15"/>
        <v>1846</v>
      </c>
      <c r="M43" s="65">
        <f t="shared" si="15"/>
        <v>1573</v>
      </c>
      <c r="N43" s="65">
        <f t="shared" si="15"/>
        <v>1537</v>
      </c>
      <c r="O43" s="65">
        <f t="shared" si="15"/>
        <v>1608</v>
      </c>
      <c r="P43" s="65">
        <f t="shared" si="15"/>
        <v>1414</v>
      </c>
      <c r="Q43" s="65">
        <f t="shared" si="15"/>
        <v>1540</v>
      </c>
      <c r="R43" s="65">
        <f t="shared" si="15"/>
        <v>1439</v>
      </c>
      <c r="S43" s="65">
        <f t="shared" si="15"/>
        <v>1640</v>
      </c>
      <c r="T43" s="65">
        <f t="shared" si="15"/>
        <v>2278</v>
      </c>
      <c r="U43" s="267">
        <f t="shared" si="15"/>
        <v>2788</v>
      </c>
      <c r="V43" s="270">
        <f t="shared" si="0"/>
        <v>1.0706605222734256</v>
      </c>
    </row>
    <row r="44" spans="1:22" ht="15">
      <c r="A44" s="5"/>
      <c r="B44" s="29" t="s">
        <v>69</v>
      </c>
      <c r="C44" s="63">
        <f>C45+C46</f>
        <v>47</v>
      </c>
      <c r="D44" s="63">
        <f aca="true" t="shared" si="16" ref="D44:T44">D45+D46</f>
        <v>46</v>
      </c>
      <c r="E44" s="63">
        <f t="shared" si="16"/>
        <v>75</v>
      </c>
      <c r="F44" s="63">
        <f t="shared" si="16"/>
        <v>65</v>
      </c>
      <c r="G44" s="63">
        <f t="shared" si="16"/>
        <v>109</v>
      </c>
      <c r="H44" s="63">
        <f t="shared" si="16"/>
        <v>130</v>
      </c>
      <c r="I44" s="63">
        <f t="shared" si="16"/>
        <v>174</v>
      </c>
      <c r="J44" s="63">
        <f t="shared" si="16"/>
        <v>432</v>
      </c>
      <c r="K44" s="63">
        <f t="shared" si="16"/>
        <v>219</v>
      </c>
      <c r="L44" s="63">
        <f t="shared" si="16"/>
        <v>182</v>
      </c>
      <c r="M44" s="63">
        <f t="shared" si="16"/>
        <v>176</v>
      </c>
      <c r="N44" s="63">
        <f t="shared" si="16"/>
        <v>167</v>
      </c>
      <c r="O44" s="63">
        <f t="shared" si="16"/>
        <v>189</v>
      </c>
      <c r="P44" s="63">
        <f t="shared" si="16"/>
        <v>182</v>
      </c>
      <c r="Q44" s="63">
        <f t="shared" si="16"/>
        <v>245</v>
      </c>
      <c r="R44" s="63">
        <f t="shared" si="16"/>
        <v>628</v>
      </c>
      <c r="S44" s="63">
        <f t="shared" si="16"/>
        <v>1542</v>
      </c>
      <c r="T44" s="72">
        <f t="shared" si="16"/>
        <v>4184</v>
      </c>
      <c r="U44" s="183">
        <v>7241</v>
      </c>
      <c r="V44" s="272">
        <f t="shared" si="0"/>
        <v>33.06392694063927</v>
      </c>
    </row>
    <row r="45" spans="1:22" ht="15">
      <c r="A45" s="5"/>
      <c r="B45" s="31" t="s">
        <v>0</v>
      </c>
      <c r="C45" s="64">
        <v>13</v>
      </c>
      <c r="D45" s="64">
        <v>13</v>
      </c>
      <c r="E45" s="64">
        <v>25</v>
      </c>
      <c r="F45" s="64">
        <v>19</v>
      </c>
      <c r="G45" s="64">
        <v>44</v>
      </c>
      <c r="H45" s="64">
        <v>41</v>
      </c>
      <c r="I45" s="64">
        <v>62</v>
      </c>
      <c r="J45" s="64">
        <v>109</v>
      </c>
      <c r="K45" s="64">
        <v>63</v>
      </c>
      <c r="L45" s="57">
        <v>59</v>
      </c>
      <c r="M45" s="57">
        <v>61</v>
      </c>
      <c r="N45" s="57">
        <v>63</v>
      </c>
      <c r="O45" s="59">
        <v>87</v>
      </c>
      <c r="P45" s="57">
        <v>59</v>
      </c>
      <c r="Q45" s="57">
        <v>87</v>
      </c>
      <c r="R45" s="57">
        <v>187</v>
      </c>
      <c r="S45" s="57">
        <v>425</v>
      </c>
      <c r="T45" s="59">
        <v>1171</v>
      </c>
      <c r="U45" s="174">
        <v>2023</v>
      </c>
      <c r="V45" s="270">
        <f t="shared" si="0"/>
        <v>32.111111111111114</v>
      </c>
    </row>
    <row r="46" spans="1:22" ht="15">
      <c r="A46" s="5"/>
      <c r="B46" s="33" t="s">
        <v>1</v>
      </c>
      <c r="C46" s="65">
        <v>34</v>
      </c>
      <c r="D46" s="65">
        <v>33</v>
      </c>
      <c r="E46" s="65">
        <v>50</v>
      </c>
      <c r="F46" s="65">
        <v>46</v>
      </c>
      <c r="G46" s="65">
        <v>65</v>
      </c>
      <c r="H46" s="65">
        <v>89</v>
      </c>
      <c r="I46" s="65">
        <v>112</v>
      </c>
      <c r="J46" s="65">
        <v>323</v>
      </c>
      <c r="K46" s="65">
        <v>156</v>
      </c>
      <c r="L46" s="52">
        <v>123</v>
      </c>
      <c r="M46" s="52">
        <v>115</v>
      </c>
      <c r="N46" s="52">
        <v>104</v>
      </c>
      <c r="O46" s="53">
        <v>102</v>
      </c>
      <c r="P46" s="57">
        <v>123</v>
      </c>
      <c r="Q46" s="57">
        <v>158</v>
      </c>
      <c r="R46" s="57">
        <v>441</v>
      </c>
      <c r="S46" s="57">
        <v>1117</v>
      </c>
      <c r="T46" s="59">
        <v>3013</v>
      </c>
      <c r="U46" s="178">
        <v>5218</v>
      </c>
      <c r="V46" s="270">
        <f>U46/K46</f>
        <v>33.44871794871795</v>
      </c>
    </row>
    <row r="47" spans="1:22" ht="15">
      <c r="A47" s="5"/>
      <c r="B47" s="29" t="s">
        <v>70</v>
      </c>
      <c r="C47" s="63">
        <f>C35-C44</f>
        <v>3775</v>
      </c>
      <c r="D47" s="63">
        <f aca="true" t="shared" si="17" ref="D47:U47">D35-D44</f>
        <v>3498</v>
      </c>
      <c r="E47" s="63">
        <f t="shared" si="17"/>
        <v>3758</v>
      </c>
      <c r="F47" s="63">
        <f t="shared" si="17"/>
        <v>4534</v>
      </c>
      <c r="G47" s="63">
        <f t="shared" si="17"/>
        <v>5090</v>
      </c>
      <c r="H47" s="63">
        <f t="shared" si="17"/>
        <v>5313</v>
      </c>
      <c r="I47" s="63">
        <f t="shared" si="17"/>
        <v>6034</v>
      </c>
      <c r="J47" s="63">
        <f t="shared" si="17"/>
        <v>7016</v>
      </c>
      <c r="K47" s="63">
        <f t="shared" si="17"/>
        <v>6293</v>
      </c>
      <c r="L47" s="63">
        <f t="shared" si="17"/>
        <v>4947</v>
      </c>
      <c r="M47" s="63">
        <f t="shared" si="17"/>
        <v>4174</v>
      </c>
      <c r="N47" s="63">
        <f t="shared" si="17"/>
        <v>4016</v>
      </c>
      <c r="O47" s="63">
        <f t="shared" si="17"/>
        <v>4492</v>
      </c>
      <c r="P47" s="63">
        <f t="shared" si="17"/>
        <v>4222</v>
      </c>
      <c r="Q47" s="63">
        <f t="shared" si="17"/>
        <v>4699</v>
      </c>
      <c r="R47" s="63">
        <f t="shared" si="17"/>
        <v>4787</v>
      </c>
      <c r="S47" s="63">
        <f t="shared" si="17"/>
        <v>5242</v>
      </c>
      <c r="T47" s="63">
        <f t="shared" si="17"/>
        <v>6191</v>
      </c>
      <c r="U47" s="265">
        <f t="shared" si="17"/>
        <v>6701</v>
      </c>
      <c r="V47" s="272">
        <f t="shared" si="0"/>
        <v>1.0648339424757667</v>
      </c>
    </row>
    <row r="48" spans="1:22" ht="15">
      <c r="A48" s="5"/>
      <c r="B48" s="31" t="s">
        <v>0</v>
      </c>
      <c r="C48" s="64">
        <f>C36-C45</f>
        <v>837</v>
      </c>
      <c r="D48" s="64">
        <f aca="true" t="shared" si="18" ref="D48:U48">D36-D45</f>
        <v>830</v>
      </c>
      <c r="E48" s="64">
        <f t="shared" si="18"/>
        <v>932</v>
      </c>
      <c r="F48" s="64">
        <f t="shared" si="18"/>
        <v>1124</v>
      </c>
      <c r="G48" s="64">
        <f t="shared" si="18"/>
        <v>1278</v>
      </c>
      <c r="H48" s="64">
        <f t="shared" si="18"/>
        <v>1364</v>
      </c>
      <c r="I48" s="64">
        <f t="shared" si="18"/>
        <v>1558</v>
      </c>
      <c r="J48" s="64">
        <f t="shared" si="18"/>
        <v>1751</v>
      </c>
      <c r="K48" s="64">
        <f t="shared" si="18"/>
        <v>1602</v>
      </c>
      <c r="L48" s="64">
        <f t="shared" si="18"/>
        <v>1263</v>
      </c>
      <c r="M48" s="64">
        <f t="shared" si="18"/>
        <v>1080</v>
      </c>
      <c r="N48" s="64">
        <f t="shared" si="18"/>
        <v>1069</v>
      </c>
      <c r="O48" s="64">
        <f t="shared" si="18"/>
        <v>1227</v>
      </c>
      <c r="P48" s="64">
        <f t="shared" si="18"/>
        <v>1203</v>
      </c>
      <c r="Q48" s="64">
        <f t="shared" si="18"/>
        <v>1289</v>
      </c>
      <c r="R48" s="64">
        <f t="shared" si="18"/>
        <v>1348</v>
      </c>
      <c r="S48" s="64">
        <f t="shared" si="18"/>
        <v>1474</v>
      </c>
      <c r="T48" s="64">
        <f t="shared" si="18"/>
        <v>1711</v>
      </c>
      <c r="U48" s="266">
        <f t="shared" si="18"/>
        <v>1898</v>
      </c>
      <c r="V48" s="270">
        <f t="shared" si="0"/>
        <v>1.184769038701623</v>
      </c>
    </row>
    <row r="49" spans="1:22" ht="15">
      <c r="A49" s="5"/>
      <c r="B49" s="33" t="s">
        <v>1</v>
      </c>
      <c r="C49" s="145">
        <f>C37-C46</f>
        <v>2938</v>
      </c>
      <c r="D49" s="145">
        <f aca="true" t="shared" si="19" ref="D49:U49">D37-D46</f>
        <v>2668</v>
      </c>
      <c r="E49" s="145">
        <f t="shared" si="19"/>
        <v>2826</v>
      </c>
      <c r="F49" s="145">
        <f t="shared" si="19"/>
        <v>3410</v>
      </c>
      <c r="G49" s="145">
        <f t="shared" si="19"/>
        <v>3812</v>
      </c>
      <c r="H49" s="145">
        <f t="shared" si="19"/>
        <v>3949</v>
      </c>
      <c r="I49" s="145">
        <f t="shared" si="19"/>
        <v>4476</v>
      </c>
      <c r="J49" s="145">
        <f t="shared" si="19"/>
        <v>5265</v>
      </c>
      <c r="K49" s="145">
        <f t="shared" si="19"/>
        <v>4691</v>
      </c>
      <c r="L49" s="145">
        <f t="shared" si="19"/>
        <v>3684</v>
      </c>
      <c r="M49" s="145">
        <f t="shared" si="19"/>
        <v>3094</v>
      </c>
      <c r="N49" s="145">
        <f t="shared" si="19"/>
        <v>2947</v>
      </c>
      <c r="O49" s="145">
        <f t="shared" si="19"/>
        <v>3265</v>
      </c>
      <c r="P49" s="145">
        <f t="shared" si="19"/>
        <v>3019</v>
      </c>
      <c r="Q49" s="145">
        <f t="shared" si="19"/>
        <v>3410</v>
      </c>
      <c r="R49" s="145">
        <f t="shared" si="19"/>
        <v>3439</v>
      </c>
      <c r="S49" s="145">
        <f t="shared" si="19"/>
        <v>3768</v>
      </c>
      <c r="T49" s="145">
        <f t="shared" si="19"/>
        <v>4480</v>
      </c>
      <c r="U49" s="186">
        <f t="shared" si="19"/>
        <v>4803</v>
      </c>
      <c r="V49" s="270">
        <f t="shared" si="0"/>
        <v>1.0238755062886378</v>
      </c>
    </row>
    <row r="50" spans="1:22" ht="15">
      <c r="A50" s="10"/>
      <c r="B50" s="18" t="s">
        <v>75</v>
      </c>
      <c r="C50" s="19">
        <f>C52+C51</f>
        <v>547</v>
      </c>
      <c r="D50" s="19">
        <f aca="true" t="shared" si="20" ref="D50:T50">D52+D51</f>
        <v>578</v>
      </c>
      <c r="E50" s="19">
        <f t="shared" si="20"/>
        <v>563</v>
      </c>
      <c r="F50" s="19">
        <f t="shared" si="20"/>
        <v>941</v>
      </c>
      <c r="G50" s="19">
        <f t="shared" si="20"/>
        <v>1179</v>
      </c>
      <c r="H50" s="19">
        <f t="shared" si="20"/>
        <v>1305</v>
      </c>
      <c r="I50" s="19">
        <f t="shared" si="20"/>
        <v>1608</v>
      </c>
      <c r="J50" s="19">
        <f t="shared" si="20"/>
        <v>1462</v>
      </c>
      <c r="K50" s="19">
        <f t="shared" si="20"/>
        <v>1378</v>
      </c>
      <c r="L50" s="19">
        <f t="shared" si="20"/>
        <v>1302</v>
      </c>
      <c r="M50" s="19">
        <f t="shared" si="20"/>
        <v>1632</v>
      </c>
      <c r="N50" s="19">
        <f t="shared" si="20"/>
        <v>1854</v>
      </c>
      <c r="O50" s="19">
        <f t="shared" si="20"/>
        <v>2266</v>
      </c>
      <c r="P50" s="19">
        <f t="shared" si="20"/>
        <v>2635</v>
      </c>
      <c r="Q50" s="19">
        <f t="shared" si="20"/>
        <v>3627</v>
      </c>
      <c r="R50" s="19">
        <f t="shared" si="20"/>
        <v>4298</v>
      </c>
      <c r="S50" s="19">
        <f t="shared" si="20"/>
        <v>5716</v>
      </c>
      <c r="T50" s="19">
        <f t="shared" si="20"/>
        <v>7542</v>
      </c>
      <c r="U50" s="180">
        <v>10333</v>
      </c>
      <c r="V50" s="269">
        <f aca="true" t="shared" si="21" ref="V50:V76">U50/K50</f>
        <v>7.498548621190131</v>
      </c>
    </row>
    <row r="51" spans="1:22" ht="15">
      <c r="A51" s="10"/>
      <c r="B51" s="31" t="s">
        <v>0</v>
      </c>
      <c r="C51" s="32">
        <v>158</v>
      </c>
      <c r="D51" s="32">
        <v>164</v>
      </c>
      <c r="E51" s="32">
        <v>152</v>
      </c>
      <c r="F51" s="32">
        <v>285</v>
      </c>
      <c r="G51" s="32">
        <v>353</v>
      </c>
      <c r="H51" s="32">
        <v>393</v>
      </c>
      <c r="I51" s="32">
        <v>438</v>
      </c>
      <c r="J51" s="32">
        <v>411</v>
      </c>
      <c r="K51" s="32">
        <v>409</v>
      </c>
      <c r="L51" s="23">
        <v>375</v>
      </c>
      <c r="M51" s="23">
        <v>489</v>
      </c>
      <c r="N51" s="23">
        <v>592</v>
      </c>
      <c r="O51" s="26">
        <v>693</v>
      </c>
      <c r="P51" s="23">
        <v>816</v>
      </c>
      <c r="Q51" s="23">
        <v>1106</v>
      </c>
      <c r="R51" s="23">
        <v>1278</v>
      </c>
      <c r="S51" s="23">
        <v>1745</v>
      </c>
      <c r="T51" s="69">
        <v>2194</v>
      </c>
      <c r="U51" s="181">
        <v>3093</v>
      </c>
      <c r="V51" s="270">
        <f t="shared" si="21"/>
        <v>7.5623471882640585</v>
      </c>
    </row>
    <row r="52" spans="1:22" ht="15">
      <c r="A52" s="10"/>
      <c r="B52" s="33" t="s">
        <v>1</v>
      </c>
      <c r="C52" s="34">
        <v>389</v>
      </c>
      <c r="D52" s="34">
        <v>414</v>
      </c>
      <c r="E52" s="34">
        <v>411</v>
      </c>
      <c r="F52" s="34">
        <v>656</v>
      </c>
      <c r="G52" s="34">
        <v>826</v>
      </c>
      <c r="H52" s="34">
        <v>912</v>
      </c>
      <c r="I52" s="34">
        <v>1170</v>
      </c>
      <c r="J52" s="34">
        <v>1051</v>
      </c>
      <c r="K52" s="34">
        <v>969</v>
      </c>
      <c r="L52" s="35">
        <v>927</v>
      </c>
      <c r="M52" s="35">
        <v>1143</v>
      </c>
      <c r="N52" s="35">
        <v>1262</v>
      </c>
      <c r="O52" s="36">
        <v>1573</v>
      </c>
      <c r="P52" s="20">
        <v>1819</v>
      </c>
      <c r="Q52" s="20">
        <v>2521</v>
      </c>
      <c r="R52" s="20">
        <v>3020</v>
      </c>
      <c r="S52" s="20">
        <v>3971</v>
      </c>
      <c r="T52" s="69">
        <v>5348</v>
      </c>
      <c r="U52" s="176">
        <v>7240</v>
      </c>
      <c r="V52" s="270">
        <f t="shared" si="21"/>
        <v>7.4716202270381835</v>
      </c>
    </row>
    <row r="53" spans="1:22" ht="15">
      <c r="A53" s="10"/>
      <c r="B53" s="39" t="s">
        <v>76</v>
      </c>
      <c r="C53" s="30">
        <f>C55+C54</f>
        <v>187</v>
      </c>
      <c r="D53" s="30">
        <f aca="true" t="shared" si="22" ref="D53:T53">D55+D54</f>
        <v>202</v>
      </c>
      <c r="E53" s="30">
        <f t="shared" si="22"/>
        <v>164</v>
      </c>
      <c r="F53" s="30">
        <f t="shared" si="22"/>
        <v>325</v>
      </c>
      <c r="G53" s="30">
        <f t="shared" si="22"/>
        <v>359</v>
      </c>
      <c r="H53" s="30">
        <f t="shared" si="22"/>
        <v>407</v>
      </c>
      <c r="I53" s="30">
        <f t="shared" si="22"/>
        <v>476</v>
      </c>
      <c r="J53" s="30">
        <f t="shared" si="22"/>
        <v>526</v>
      </c>
      <c r="K53" s="30">
        <f t="shared" si="22"/>
        <v>473</v>
      </c>
      <c r="L53" s="30">
        <f t="shared" si="22"/>
        <v>495</v>
      </c>
      <c r="M53" s="30">
        <f t="shared" si="22"/>
        <v>654</v>
      </c>
      <c r="N53" s="30">
        <f t="shared" si="22"/>
        <v>640</v>
      </c>
      <c r="O53" s="30">
        <f t="shared" si="22"/>
        <v>876</v>
      </c>
      <c r="P53" s="30">
        <f t="shared" si="22"/>
        <v>993</v>
      </c>
      <c r="Q53" s="30">
        <f t="shared" si="22"/>
        <v>1354</v>
      </c>
      <c r="R53" s="30">
        <f t="shared" si="22"/>
        <v>1806</v>
      </c>
      <c r="S53" s="30">
        <f t="shared" si="22"/>
        <v>2345</v>
      </c>
      <c r="T53" s="73">
        <f t="shared" si="22"/>
        <v>3416</v>
      </c>
      <c r="U53" s="183">
        <v>5203</v>
      </c>
      <c r="V53" s="272">
        <f t="shared" si="21"/>
        <v>11</v>
      </c>
    </row>
    <row r="54" spans="1:22" ht="15">
      <c r="A54" s="10"/>
      <c r="B54" s="40" t="s">
        <v>0</v>
      </c>
      <c r="C54" s="32">
        <v>46</v>
      </c>
      <c r="D54" s="32">
        <v>49</v>
      </c>
      <c r="E54" s="32">
        <v>42</v>
      </c>
      <c r="F54" s="32">
        <v>114</v>
      </c>
      <c r="G54" s="32">
        <v>119</v>
      </c>
      <c r="H54" s="32">
        <v>128</v>
      </c>
      <c r="I54" s="32">
        <v>145</v>
      </c>
      <c r="J54" s="32">
        <v>170</v>
      </c>
      <c r="K54" s="32">
        <v>150</v>
      </c>
      <c r="L54" s="32">
        <v>151</v>
      </c>
      <c r="M54" s="32">
        <v>207</v>
      </c>
      <c r="N54" s="32">
        <v>255</v>
      </c>
      <c r="O54" s="32">
        <v>316</v>
      </c>
      <c r="P54" s="32">
        <v>378</v>
      </c>
      <c r="Q54" s="32">
        <v>491</v>
      </c>
      <c r="R54" s="32">
        <v>610</v>
      </c>
      <c r="S54" s="32">
        <v>819</v>
      </c>
      <c r="T54" s="74">
        <v>1072</v>
      </c>
      <c r="U54" s="184">
        <v>1683</v>
      </c>
      <c r="V54" s="270">
        <f t="shared" si="21"/>
        <v>11.22</v>
      </c>
    </row>
    <row r="55" spans="1:22" ht="15">
      <c r="A55" s="10"/>
      <c r="B55" s="41" t="s">
        <v>1</v>
      </c>
      <c r="C55" s="34">
        <v>141</v>
      </c>
      <c r="D55" s="34">
        <v>153</v>
      </c>
      <c r="E55" s="34">
        <v>122</v>
      </c>
      <c r="F55" s="34">
        <v>211</v>
      </c>
      <c r="G55" s="34">
        <v>240</v>
      </c>
      <c r="H55" s="34">
        <v>279</v>
      </c>
      <c r="I55" s="34">
        <v>331</v>
      </c>
      <c r="J55" s="34">
        <v>356</v>
      </c>
      <c r="K55" s="34">
        <v>323</v>
      </c>
      <c r="L55" s="34">
        <v>344</v>
      </c>
      <c r="M55" s="34">
        <v>447</v>
      </c>
      <c r="N55" s="34">
        <v>385</v>
      </c>
      <c r="O55" s="34">
        <v>560</v>
      </c>
      <c r="P55" s="34">
        <v>615</v>
      </c>
      <c r="Q55" s="34">
        <v>863</v>
      </c>
      <c r="R55" s="34">
        <v>1196</v>
      </c>
      <c r="S55" s="34">
        <v>1526</v>
      </c>
      <c r="T55" s="75">
        <v>2344</v>
      </c>
      <c r="U55" s="186">
        <v>3520</v>
      </c>
      <c r="V55" s="270">
        <f t="shared" si="21"/>
        <v>10.897832817337461</v>
      </c>
    </row>
    <row r="56" spans="1:22" ht="15">
      <c r="A56" s="10"/>
      <c r="B56" s="39" t="s">
        <v>77</v>
      </c>
      <c r="C56" s="30">
        <f>C58+C57</f>
        <v>360</v>
      </c>
      <c r="D56" s="30">
        <f aca="true" t="shared" si="23" ref="D56:T56">D58+D57</f>
        <v>376</v>
      </c>
      <c r="E56" s="30">
        <f t="shared" si="23"/>
        <v>399</v>
      </c>
      <c r="F56" s="30">
        <f t="shared" si="23"/>
        <v>616</v>
      </c>
      <c r="G56" s="30">
        <f t="shared" si="23"/>
        <v>820</v>
      </c>
      <c r="H56" s="30">
        <f t="shared" si="23"/>
        <v>898</v>
      </c>
      <c r="I56" s="30">
        <f t="shared" si="23"/>
        <v>1132</v>
      </c>
      <c r="J56" s="30">
        <f t="shared" si="23"/>
        <v>936</v>
      </c>
      <c r="K56" s="30">
        <f t="shared" si="23"/>
        <v>905</v>
      </c>
      <c r="L56" s="30">
        <f t="shared" si="23"/>
        <v>807</v>
      </c>
      <c r="M56" s="30">
        <f t="shared" si="23"/>
        <v>978</v>
      </c>
      <c r="N56" s="30">
        <f t="shared" si="23"/>
        <v>1214</v>
      </c>
      <c r="O56" s="30">
        <f t="shared" si="23"/>
        <v>1390</v>
      </c>
      <c r="P56" s="30">
        <f t="shared" si="23"/>
        <v>1642</v>
      </c>
      <c r="Q56" s="30">
        <f t="shared" si="23"/>
        <v>2273</v>
      </c>
      <c r="R56" s="30">
        <f t="shared" si="23"/>
        <v>2492</v>
      </c>
      <c r="S56" s="30">
        <f t="shared" si="23"/>
        <v>3371</v>
      </c>
      <c r="T56" s="73">
        <f t="shared" si="23"/>
        <v>4126</v>
      </c>
      <c r="U56" s="182">
        <f>U50-U53</f>
        <v>5130</v>
      </c>
      <c r="V56" s="272">
        <f>U56/K56</f>
        <v>5.668508287292818</v>
      </c>
    </row>
    <row r="57" spans="1:22" ht="15">
      <c r="A57" s="10"/>
      <c r="B57" s="40" t="s">
        <v>0</v>
      </c>
      <c r="C57" s="38">
        <f aca="true" t="shared" si="24" ref="C57:T57">C51-C54</f>
        <v>112</v>
      </c>
      <c r="D57" s="38">
        <f t="shared" si="24"/>
        <v>115</v>
      </c>
      <c r="E57" s="38">
        <f t="shared" si="24"/>
        <v>110</v>
      </c>
      <c r="F57" s="38">
        <f t="shared" si="24"/>
        <v>171</v>
      </c>
      <c r="G57" s="38">
        <f t="shared" si="24"/>
        <v>234</v>
      </c>
      <c r="H57" s="38">
        <f t="shared" si="24"/>
        <v>265</v>
      </c>
      <c r="I57" s="38">
        <f t="shared" si="24"/>
        <v>293</v>
      </c>
      <c r="J57" s="38">
        <f t="shared" si="24"/>
        <v>241</v>
      </c>
      <c r="K57" s="38">
        <f t="shared" si="24"/>
        <v>259</v>
      </c>
      <c r="L57" s="38">
        <f t="shared" si="24"/>
        <v>224</v>
      </c>
      <c r="M57" s="38">
        <f t="shared" si="24"/>
        <v>282</v>
      </c>
      <c r="N57" s="38">
        <f t="shared" si="24"/>
        <v>337</v>
      </c>
      <c r="O57" s="38">
        <f t="shared" si="24"/>
        <v>377</v>
      </c>
      <c r="P57" s="38">
        <f t="shared" si="24"/>
        <v>438</v>
      </c>
      <c r="Q57" s="38">
        <f t="shared" si="24"/>
        <v>615</v>
      </c>
      <c r="R57" s="38">
        <f t="shared" si="24"/>
        <v>668</v>
      </c>
      <c r="S57" s="38">
        <f t="shared" si="24"/>
        <v>926</v>
      </c>
      <c r="T57" s="38">
        <f t="shared" si="24"/>
        <v>1122</v>
      </c>
      <c r="U57" s="184">
        <f>U51-U54</f>
        <v>1410</v>
      </c>
      <c r="V57" s="270">
        <f>U57/K57</f>
        <v>5.444015444015444</v>
      </c>
    </row>
    <row r="58" spans="1:22" ht="15">
      <c r="A58" s="10"/>
      <c r="B58" s="41" t="s">
        <v>1</v>
      </c>
      <c r="C58" s="34">
        <f aca="true" t="shared" si="25" ref="C58:T58">C52-C55</f>
        <v>248</v>
      </c>
      <c r="D58" s="34">
        <f t="shared" si="25"/>
        <v>261</v>
      </c>
      <c r="E58" s="34">
        <f t="shared" si="25"/>
        <v>289</v>
      </c>
      <c r="F58" s="34">
        <f t="shared" si="25"/>
        <v>445</v>
      </c>
      <c r="G58" s="34">
        <f t="shared" si="25"/>
        <v>586</v>
      </c>
      <c r="H58" s="34">
        <f t="shared" si="25"/>
        <v>633</v>
      </c>
      <c r="I58" s="34">
        <f t="shared" si="25"/>
        <v>839</v>
      </c>
      <c r="J58" s="34">
        <f t="shared" si="25"/>
        <v>695</v>
      </c>
      <c r="K58" s="34">
        <f t="shared" si="25"/>
        <v>646</v>
      </c>
      <c r="L58" s="34">
        <f t="shared" si="25"/>
        <v>583</v>
      </c>
      <c r="M58" s="34">
        <f t="shared" si="25"/>
        <v>696</v>
      </c>
      <c r="N58" s="34">
        <f t="shared" si="25"/>
        <v>877</v>
      </c>
      <c r="O58" s="34">
        <f t="shared" si="25"/>
        <v>1013</v>
      </c>
      <c r="P58" s="34">
        <f t="shared" si="25"/>
        <v>1204</v>
      </c>
      <c r="Q58" s="34">
        <f t="shared" si="25"/>
        <v>1658</v>
      </c>
      <c r="R58" s="34">
        <f t="shared" si="25"/>
        <v>1824</v>
      </c>
      <c r="S58" s="34">
        <f t="shared" si="25"/>
        <v>2445</v>
      </c>
      <c r="T58" s="75">
        <f t="shared" si="25"/>
        <v>3004</v>
      </c>
      <c r="U58" s="186">
        <f>U52-U55</f>
        <v>3720</v>
      </c>
      <c r="V58" s="270">
        <f>U58/K58</f>
        <v>5.758513931888545</v>
      </c>
    </row>
    <row r="59" spans="1:22" ht="25.5">
      <c r="A59" s="10"/>
      <c r="B59" s="39" t="s">
        <v>78</v>
      </c>
      <c r="C59" s="30">
        <f>C61+C60</f>
        <v>11</v>
      </c>
      <c r="D59" s="30">
        <f aca="true" t="shared" si="26" ref="D59:T59">D61+D60</f>
        <v>7</v>
      </c>
      <c r="E59" s="30">
        <f t="shared" si="26"/>
        <v>6</v>
      </c>
      <c r="F59" s="30">
        <f t="shared" si="26"/>
        <v>19</v>
      </c>
      <c r="G59" s="30">
        <f t="shared" si="26"/>
        <v>28</v>
      </c>
      <c r="H59" s="30">
        <f t="shared" si="26"/>
        <v>29</v>
      </c>
      <c r="I59" s="30">
        <f t="shared" si="26"/>
        <v>33</v>
      </c>
      <c r="J59" s="30">
        <f t="shared" si="26"/>
        <v>37</v>
      </c>
      <c r="K59" s="30">
        <f t="shared" si="26"/>
        <v>35</v>
      </c>
      <c r="L59" s="30">
        <f t="shared" si="26"/>
        <v>47</v>
      </c>
      <c r="M59" s="30">
        <f t="shared" si="26"/>
        <v>69</v>
      </c>
      <c r="N59" s="30">
        <f t="shared" si="26"/>
        <v>73</v>
      </c>
      <c r="O59" s="30">
        <f t="shared" si="26"/>
        <v>93</v>
      </c>
      <c r="P59" s="30">
        <f t="shared" si="26"/>
        <v>91</v>
      </c>
      <c r="Q59" s="30">
        <f t="shared" si="26"/>
        <v>142</v>
      </c>
      <c r="R59" s="30">
        <f t="shared" si="26"/>
        <v>276</v>
      </c>
      <c r="S59" s="30">
        <f t="shared" si="26"/>
        <v>494</v>
      </c>
      <c r="T59" s="73">
        <f t="shared" si="26"/>
        <v>1042</v>
      </c>
      <c r="U59" s="182">
        <v>2546</v>
      </c>
      <c r="V59" s="272">
        <f t="shared" si="21"/>
        <v>72.74285714285715</v>
      </c>
    </row>
    <row r="60" spans="1:22" ht="15">
      <c r="A60" s="10"/>
      <c r="B60" s="40" t="s">
        <v>0</v>
      </c>
      <c r="C60" s="32">
        <v>3</v>
      </c>
      <c r="D60" s="32">
        <v>3</v>
      </c>
      <c r="E60" s="32">
        <v>3</v>
      </c>
      <c r="F60" s="32">
        <v>12</v>
      </c>
      <c r="G60" s="32">
        <v>14</v>
      </c>
      <c r="H60" s="32">
        <v>12</v>
      </c>
      <c r="I60" s="32">
        <v>13</v>
      </c>
      <c r="J60" s="32">
        <v>16</v>
      </c>
      <c r="K60" s="32">
        <v>17</v>
      </c>
      <c r="L60" s="32">
        <v>19</v>
      </c>
      <c r="M60" s="32">
        <v>25</v>
      </c>
      <c r="N60" s="32">
        <v>37</v>
      </c>
      <c r="O60" s="32">
        <v>40</v>
      </c>
      <c r="P60" s="32">
        <v>40</v>
      </c>
      <c r="Q60" s="32">
        <v>67</v>
      </c>
      <c r="R60" s="32">
        <v>106</v>
      </c>
      <c r="S60" s="32">
        <v>174</v>
      </c>
      <c r="T60" s="74">
        <v>322</v>
      </c>
      <c r="U60" s="184">
        <v>766</v>
      </c>
      <c r="V60" s="270">
        <f t="shared" si="21"/>
        <v>45.05882352941177</v>
      </c>
    </row>
    <row r="61" spans="1:22" ht="15">
      <c r="A61" s="10"/>
      <c r="B61" s="41" t="s">
        <v>1</v>
      </c>
      <c r="C61" s="34">
        <v>8</v>
      </c>
      <c r="D61" s="34">
        <v>4</v>
      </c>
      <c r="E61" s="34">
        <v>3</v>
      </c>
      <c r="F61" s="34">
        <v>7</v>
      </c>
      <c r="G61" s="34">
        <v>14</v>
      </c>
      <c r="H61" s="34">
        <v>17</v>
      </c>
      <c r="I61" s="34">
        <v>20</v>
      </c>
      <c r="J61" s="34">
        <v>21</v>
      </c>
      <c r="K61" s="34">
        <v>18</v>
      </c>
      <c r="L61" s="34">
        <v>28</v>
      </c>
      <c r="M61" s="34">
        <v>44</v>
      </c>
      <c r="N61" s="34">
        <v>36</v>
      </c>
      <c r="O61" s="34">
        <v>53</v>
      </c>
      <c r="P61" s="34">
        <v>51</v>
      </c>
      <c r="Q61" s="34">
        <v>75</v>
      </c>
      <c r="R61" s="34">
        <v>170</v>
      </c>
      <c r="S61" s="34">
        <v>320</v>
      </c>
      <c r="T61" s="75">
        <v>720</v>
      </c>
      <c r="U61" s="188">
        <v>1780</v>
      </c>
      <c r="V61" s="270">
        <f t="shared" si="21"/>
        <v>98.88888888888889</v>
      </c>
    </row>
    <row r="62" spans="1:22" ht="25.5">
      <c r="A62" s="10"/>
      <c r="B62" s="39" t="s">
        <v>79</v>
      </c>
      <c r="C62" s="30">
        <f>C63+C64</f>
        <v>536</v>
      </c>
      <c r="D62" s="30">
        <f aca="true" t="shared" si="27" ref="D62:T62">D63+D64</f>
        <v>571</v>
      </c>
      <c r="E62" s="30">
        <f t="shared" si="27"/>
        <v>557</v>
      </c>
      <c r="F62" s="30">
        <f t="shared" si="27"/>
        <v>922</v>
      </c>
      <c r="G62" s="30">
        <f t="shared" si="27"/>
        <v>1151</v>
      </c>
      <c r="H62" s="30">
        <f t="shared" si="27"/>
        <v>1276</v>
      </c>
      <c r="I62" s="30">
        <f t="shared" si="27"/>
        <v>1575</v>
      </c>
      <c r="J62" s="30">
        <f t="shared" si="27"/>
        <v>1425</v>
      </c>
      <c r="K62" s="30">
        <f t="shared" si="27"/>
        <v>1343</v>
      </c>
      <c r="L62" s="30">
        <f t="shared" si="27"/>
        <v>1255</v>
      </c>
      <c r="M62" s="30">
        <f t="shared" si="27"/>
        <v>1563</v>
      </c>
      <c r="N62" s="30">
        <f t="shared" si="27"/>
        <v>1781</v>
      </c>
      <c r="O62" s="30">
        <f t="shared" si="27"/>
        <v>2173</v>
      </c>
      <c r="P62" s="30">
        <f t="shared" si="27"/>
        <v>2544</v>
      </c>
      <c r="Q62" s="30">
        <f t="shared" si="27"/>
        <v>3485</v>
      </c>
      <c r="R62" s="30">
        <f t="shared" si="27"/>
        <v>4022</v>
      </c>
      <c r="S62" s="30">
        <f t="shared" si="27"/>
        <v>5222</v>
      </c>
      <c r="T62" s="73">
        <f t="shared" si="27"/>
        <v>6500</v>
      </c>
      <c r="U62" s="183">
        <f>U50-U59</f>
        <v>7787</v>
      </c>
      <c r="V62" s="272">
        <f t="shared" si="21"/>
        <v>5.798212956068503</v>
      </c>
    </row>
    <row r="63" spans="1:22" ht="15">
      <c r="A63" s="10"/>
      <c r="B63" s="40" t="s">
        <v>0</v>
      </c>
      <c r="C63" s="38">
        <f aca="true" t="shared" si="28" ref="C63:T63">C51-C60</f>
        <v>155</v>
      </c>
      <c r="D63" s="38">
        <f t="shared" si="28"/>
        <v>161</v>
      </c>
      <c r="E63" s="38">
        <f t="shared" si="28"/>
        <v>149</v>
      </c>
      <c r="F63" s="38">
        <f t="shared" si="28"/>
        <v>273</v>
      </c>
      <c r="G63" s="38">
        <f t="shared" si="28"/>
        <v>339</v>
      </c>
      <c r="H63" s="38">
        <f t="shared" si="28"/>
        <v>381</v>
      </c>
      <c r="I63" s="38">
        <f t="shared" si="28"/>
        <v>425</v>
      </c>
      <c r="J63" s="38">
        <f t="shared" si="28"/>
        <v>395</v>
      </c>
      <c r="K63" s="38">
        <f t="shared" si="28"/>
        <v>392</v>
      </c>
      <c r="L63" s="38">
        <f t="shared" si="28"/>
        <v>356</v>
      </c>
      <c r="M63" s="38">
        <f t="shared" si="28"/>
        <v>464</v>
      </c>
      <c r="N63" s="38">
        <f t="shared" si="28"/>
        <v>555</v>
      </c>
      <c r="O63" s="38">
        <f t="shared" si="28"/>
        <v>653</v>
      </c>
      <c r="P63" s="38">
        <f t="shared" si="28"/>
        <v>776</v>
      </c>
      <c r="Q63" s="38">
        <f t="shared" si="28"/>
        <v>1039</v>
      </c>
      <c r="R63" s="38">
        <f t="shared" si="28"/>
        <v>1172</v>
      </c>
      <c r="S63" s="38">
        <f t="shared" si="28"/>
        <v>1571</v>
      </c>
      <c r="T63" s="38">
        <f t="shared" si="28"/>
        <v>1872</v>
      </c>
      <c r="U63" s="184">
        <f>U51-U60</f>
        <v>2327</v>
      </c>
      <c r="V63" s="270">
        <f t="shared" si="21"/>
        <v>5.936224489795919</v>
      </c>
    </row>
    <row r="64" spans="1:22" ht="15">
      <c r="A64" s="10"/>
      <c r="B64" s="41" t="s">
        <v>1</v>
      </c>
      <c r="C64" s="34">
        <f aca="true" t="shared" si="29" ref="C64:T64">C52-C61</f>
        <v>381</v>
      </c>
      <c r="D64" s="34">
        <f t="shared" si="29"/>
        <v>410</v>
      </c>
      <c r="E64" s="34">
        <f t="shared" si="29"/>
        <v>408</v>
      </c>
      <c r="F64" s="34">
        <f t="shared" si="29"/>
        <v>649</v>
      </c>
      <c r="G64" s="34">
        <f t="shared" si="29"/>
        <v>812</v>
      </c>
      <c r="H64" s="34">
        <f t="shared" si="29"/>
        <v>895</v>
      </c>
      <c r="I64" s="34">
        <f t="shared" si="29"/>
        <v>1150</v>
      </c>
      <c r="J64" s="34">
        <f t="shared" si="29"/>
        <v>1030</v>
      </c>
      <c r="K64" s="34">
        <f t="shared" si="29"/>
        <v>951</v>
      </c>
      <c r="L64" s="34">
        <f t="shared" si="29"/>
        <v>899</v>
      </c>
      <c r="M64" s="34">
        <f t="shared" si="29"/>
        <v>1099</v>
      </c>
      <c r="N64" s="34">
        <f t="shared" si="29"/>
        <v>1226</v>
      </c>
      <c r="O64" s="34">
        <f t="shared" si="29"/>
        <v>1520</v>
      </c>
      <c r="P64" s="34">
        <f t="shared" si="29"/>
        <v>1768</v>
      </c>
      <c r="Q64" s="34">
        <f t="shared" si="29"/>
        <v>2446</v>
      </c>
      <c r="R64" s="34">
        <f t="shared" si="29"/>
        <v>2850</v>
      </c>
      <c r="S64" s="34">
        <f t="shared" si="29"/>
        <v>3651</v>
      </c>
      <c r="T64" s="75">
        <f t="shared" si="29"/>
        <v>4628</v>
      </c>
      <c r="U64" s="186">
        <f>U52-U61</f>
        <v>5460</v>
      </c>
      <c r="V64" s="270">
        <f t="shared" si="21"/>
        <v>5.7413249211356465</v>
      </c>
    </row>
    <row r="65" spans="1:22" ht="15">
      <c r="A65" s="10"/>
      <c r="B65" s="18" t="s">
        <v>80</v>
      </c>
      <c r="C65" s="19">
        <f>C67+C66</f>
        <v>1135</v>
      </c>
      <c r="D65" s="19">
        <f aca="true" t="shared" si="30" ref="D65:T65">D67+D66</f>
        <v>1298</v>
      </c>
      <c r="E65" s="19">
        <f t="shared" si="30"/>
        <v>1594</v>
      </c>
      <c r="F65" s="19">
        <f t="shared" si="30"/>
        <v>2022</v>
      </c>
      <c r="G65" s="19">
        <f t="shared" si="30"/>
        <v>2248</v>
      </c>
      <c r="H65" s="19">
        <f t="shared" si="30"/>
        <v>2627</v>
      </c>
      <c r="I65" s="19">
        <f t="shared" si="30"/>
        <v>3084</v>
      </c>
      <c r="J65" s="19">
        <f t="shared" si="30"/>
        <v>3835</v>
      </c>
      <c r="K65" s="19">
        <f t="shared" si="30"/>
        <v>4500</v>
      </c>
      <c r="L65" s="19">
        <f t="shared" si="30"/>
        <v>5010</v>
      </c>
      <c r="M65" s="19">
        <f t="shared" si="30"/>
        <v>5567</v>
      </c>
      <c r="N65" s="19">
        <f t="shared" si="30"/>
        <v>6497</v>
      </c>
      <c r="O65" s="19">
        <f t="shared" si="30"/>
        <v>6872</v>
      </c>
      <c r="P65" s="19">
        <f t="shared" si="30"/>
        <v>6524</v>
      </c>
      <c r="Q65" s="19">
        <f t="shared" si="30"/>
        <v>6973</v>
      </c>
      <c r="R65" s="19">
        <f t="shared" si="30"/>
        <v>7945</v>
      </c>
      <c r="S65" s="19">
        <f t="shared" si="30"/>
        <v>8791</v>
      </c>
      <c r="T65" s="19">
        <f t="shared" si="30"/>
        <v>10684</v>
      </c>
      <c r="U65" s="180">
        <v>11537</v>
      </c>
      <c r="V65" s="269">
        <f t="shared" si="21"/>
        <v>2.5637777777777777</v>
      </c>
    </row>
    <row r="66" spans="1:22" ht="15">
      <c r="A66" s="10"/>
      <c r="B66" s="40" t="s">
        <v>10</v>
      </c>
      <c r="C66" s="38">
        <v>420</v>
      </c>
      <c r="D66" s="38">
        <v>480</v>
      </c>
      <c r="E66" s="38">
        <v>614</v>
      </c>
      <c r="F66" s="38">
        <v>763</v>
      </c>
      <c r="G66" s="38">
        <v>885</v>
      </c>
      <c r="H66" s="38">
        <v>1079</v>
      </c>
      <c r="I66" s="38">
        <v>1209</v>
      </c>
      <c r="J66" s="38">
        <v>1472</v>
      </c>
      <c r="K66" s="38">
        <v>1894</v>
      </c>
      <c r="L66" s="38">
        <v>2046</v>
      </c>
      <c r="M66" s="38">
        <v>2281</v>
      </c>
      <c r="N66" s="38">
        <v>2579</v>
      </c>
      <c r="O66" s="38">
        <v>2902</v>
      </c>
      <c r="P66" s="38">
        <v>2789</v>
      </c>
      <c r="Q66" s="38">
        <v>3026</v>
      </c>
      <c r="R66" s="38">
        <v>3487</v>
      </c>
      <c r="S66" s="38">
        <v>3779</v>
      </c>
      <c r="T66" s="38">
        <v>4359</v>
      </c>
      <c r="U66" s="189">
        <v>4772</v>
      </c>
      <c r="V66" s="270">
        <f t="shared" si="21"/>
        <v>2.519535374868004</v>
      </c>
    </row>
    <row r="67" spans="1:22" ht="15">
      <c r="A67" s="10"/>
      <c r="B67" s="40" t="s">
        <v>11</v>
      </c>
      <c r="C67" s="38">
        <v>715</v>
      </c>
      <c r="D67" s="38">
        <v>818</v>
      </c>
      <c r="E67" s="38">
        <v>980</v>
      </c>
      <c r="F67" s="38">
        <v>1259</v>
      </c>
      <c r="G67" s="38">
        <v>1363</v>
      </c>
      <c r="H67" s="38">
        <v>1548</v>
      </c>
      <c r="I67" s="38">
        <v>1875</v>
      </c>
      <c r="J67" s="38">
        <v>2363</v>
      </c>
      <c r="K67" s="38">
        <v>2606</v>
      </c>
      <c r="L67" s="38">
        <v>2964</v>
      </c>
      <c r="M67" s="38">
        <v>3286</v>
      </c>
      <c r="N67" s="38">
        <v>3918</v>
      </c>
      <c r="O67" s="38">
        <v>3970</v>
      </c>
      <c r="P67" s="38">
        <v>3735</v>
      </c>
      <c r="Q67" s="38">
        <v>3947</v>
      </c>
      <c r="R67" s="38">
        <v>4458</v>
      </c>
      <c r="S67" s="38">
        <v>5012</v>
      </c>
      <c r="T67" s="38">
        <v>6325</v>
      </c>
      <c r="U67" s="186">
        <v>6765</v>
      </c>
      <c r="V67" s="270">
        <f t="shared" si="21"/>
        <v>2.595932463545664</v>
      </c>
    </row>
    <row r="68" spans="1:22" ht="15">
      <c r="A68" s="10"/>
      <c r="B68" s="39" t="s">
        <v>81</v>
      </c>
      <c r="C68" s="30">
        <f>C69+C70</f>
        <v>701</v>
      </c>
      <c r="D68" s="30">
        <f aca="true" t="shared" si="31" ref="D68:T68">D69+D70</f>
        <v>892</v>
      </c>
      <c r="E68" s="30">
        <f t="shared" si="31"/>
        <v>1121</v>
      </c>
      <c r="F68" s="30">
        <f t="shared" si="31"/>
        <v>1511</v>
      </c>
      <c r="G68" s="30">
        <f t="shared" si="31"/>
        <v>1692</v>
      </c>
      <c r="H68" s="30">
        <f t="shared" si="31"/>
        <v>2049</v>
      </c>
      <c r="I68" s="30">
        <f t="shared" si="31"/>
        <v>2430</v>
      </c>
      <c r="J68" s="30">
        <f t="shared" si="31"/>
        <v>3045</v>
      </c>
      <c r="K68" s="30">
        <f t="shared" si="31"/>
        <v>3605</v>
      </c>
      <c r="L68" s="30">
        <f t="shared" si="31"/>
        <v>4070</v>
      </c>
      <c r="M68" s="30">
        <f t="shared" si="31"/>
        <v>4633</v>
      </c>
      <c r="N68" s="30">
        <f t="shared" si="31"/>
        <v>5517</v>
      </c>
      <c r="O68" s="30">
        <f t="shared" si="31"/>
        <v>5826</v>
      </c>
      <c r="P68" s="30">
        <f t="shared" si="31"/>
        <v>5500</v>
      </c>
      <c r="Q68" s="30">
        <f t="shared" si="31"/>
        <v>5869</v>
      </c>
      <c r="R68" s="30">
        <f t="shared" si="31"/>
        <v>6733</v>
      </c>
      <c r="S68" s="30">
        <f t="shared" si="31"/>
        <v>7485</v>
      </c>
      <c r="T68" s="73">
        <f t="shared" si="31"/>
        <v>9233</v>
      </c>
      <c r="U68" s="182">
        <v>10010</v>
      </c>
      <c r="V68" s="272">
        <f t="shared" si="21"/>
        <v>2.7766990291262137</v>
      </c>
    </row>
    <row r="69" spans="1:22" ht="15">
      <c r="A69" s="10"/>
      <c r="B69" s="40" t="s">
        <v>0</v>
      </c>
      <c r="C69" s="38">
        <v>233</v>
      </c>
      <c r="D69" s="38">
        <v>310</v>
      </c>
      <c r="E69" s="38">
        <v>411</v>
      </c>
      <c r="F69" s="38">
        <v>553</v>
      </c>
      <c r="G69" s="38">
        <v>620</v>
      </c>
      <c r="H69" s="38">
        <v>797</v>
      </c>
      <c r="I69" s="38">
        <v>922</v>
      </c>
      <c r="J69" s="38">
        <v>1137</v>
      </c>
      <c r="K69" s="38">
        <v>1473</v>
      </c>
      <c r="L69" s="38">
        <v>1618</v>
      </c>
      <c r="M69" s="38">
        <v>1853</v>
      </c>
      <c r="N69" s="38">
        <v>2125</v>
      </c>
      <c r="O69" s="38">
        <v>2408</v>
      </c>
      <c r="P69" s="38">
        <v>2283</v>
      </c>
      <c r="Q69" s="38">
        <v>2485</v>
      </c>
      <c r="R69" s="38">
        <v>2876</v>
      </c>
      <c r="S69" s="38">
        <v>3137</v>
      </c>
      <c r="T69" s="38">
        <v>3723</v>
      </c>
      <c r="U69" s="184">
        <v>4031</v>
      </c>
      <c r="V69" s="270">
        <f t="shared" si="21"/>
        <v>2.736591989137814</v>
      </c>
    </row>
    <row r="70" spans="1:22" ht="15">
      <c r="A70" s="10"/>
      <c r="B70" s="41" t="s">
        <v>1</v>
      </c>
      <c r="C70" s="38">
        <v>468</v>
      </c>
      <c r="D70" s="38">
        <v>582</v>
      </c>
      <c r="E70" s="38">
        <v>710</v>
      </c>
      <c r="F70" s="38">
        <v>958</v>
      </c>
      <c r="G70" s="38">
        <v>1072</v>
      </c>
      <c r="H70" s="38">
        <v>1252</v>
      </c>
      <c r="I70" s="38">
        <v>1508</v>
      </c>
      <c r="J70" s="38">
        <v>1908</v>
      </c>
      <c r="K70" s="38">
        <v>2132</v>
      </c>
      <c r="L70" s="38">
        <v>2452</v>
      </c>
      <c r="M70" s="38">
        <v>2780</v>
      </c>
      <c r="N70" s="38">
        <v>3392</v>
      </c>
      <c r="O70" s="38">
        <v>3418</v>
      </c>
      <c r="P70" s="38">
        <v>3217</v>
      </c>
      <c r="Q70" s="38">
        <v>3384</v>
      </c>
      <c r="R70" s="38">
        <v>3857</v>
      </c>
      <c r="S70" s="38">
        <v>4348</v>
      </c>
      <c r="T70" s="38">
        <v>5510</v>
      </c>
      <c r="U70" s="186">
        <v>5979</v>
      </c>
      <c r="V70" s="270">
        <f t="shared" si="21"/>
        <v>2.804409005628518</v>
      </c>
    </row>
    <row r="71" spans="1:22" ht="15">
      <c r="A71" s="10"/>
      <c r="B71" s="39" t="s">
        <v>82</v>
      </c>
      <c r="C71" s="30">
        <f>C73+C72</f>
        <v>434</v>
      </c>
      <c r="D71" s="30">
        <f aca="true" t="shared" si="32" ref="D71:T71">D73+D72</f>
        <v>406</v>
      </c>
      <c r="E71" s="30">
        <f t="shared" si="32"/>
        <v>473</v>
      </c>
      <c r="F71" s="30">
        <f t="shared" si="32"/>
        <v>511</v>
      </c>
      <c r="G71" s="30">
        <f t="shared" si="32"/>
        <v>556</v>
      </c>
      <c r="H71" s="30">
        <f t="shared" si="32"/>
        <v>578</v>
      </c>
      <c r="I71" s="30">
        <f t="shared" si="32"/>
        <v>654</v>
      </c>
      <c r="J71" s="30">
        <f t="shared" si="32"/>
        <v>790</v>
      </c>
      <c r="K71" s="30">
        <f t="shared" si="32"/>
        <v>895</v>
      </c>
      <c r="L71" s="30">
        <f t="shared" si="32"/>
        <v>940</v>
      </c>
      <c r="M71" s="30">
        <f t="shared" si="32"/>
        <v>934</v>
      </c>
      <c r="N71" s="30">
        <f t="shared" si="32"/>
        <v>980</v>
      </c>
      <c r="O71" s="30">
        <f t="shared" si="32"/>
        <v>1046</v>
      </c>
      <c r="P71" s="30">
        <f t="shared" si="32"/>
        <v>1024</v>
      </c>
      <c r="Q71" s="30">
        <f t="shared" si="32"/>
        <v>1104</v>
      </c>
      <c r="R71" s="30">
        <f t="shared" si="32"/>
        <v>1212</v>
      </c>
      <c r="S71" s="30">
        <f t="shared" si="32"/>
        <v>1306</v>
      </c>
      <c r="T71" s="73">
        <f t="shared" si="32"/>
        <v>1451</v>
      </c>
      <c r="U71" s="182">
        <f>U65-U68</f>
        <v>1527</v>
      </c>
      <c r="V71" s="272">
        <f>U71/K71</f>
        <v>1.706145251396648</v>
      </c>
    </row>
    <row r="72" spans="1:22" ht="15">
      <c r="A72" s="10"/>
      <c r="B72" s="40" t="s">
        <v>0</v>
      </c>
      <c r="C72" s="38">
        <f aca="true" t="shared" si="33" ref="C72:T72">C66-C69</f>
        <v>187</v>
      </c>
      <c r="D72" s="38">
        <f t="shared" si="33"/>
        <v>170</v>
      </c>
      <c r="E72" s="38">
        <f t="shared" si="33"/>
        <v>203</v>
      </c>
      <c r="F72" s="38">
        <f t="shared" si="33"/>
        <v>210</v>
      </c>
      <c r="G72" s="38">
        <f t="shared" si="33"/>
        <v>265</v>
      </c>
      <c r="H72" s="38">
        <f t="shared" si="33"/>
        <v>282</v>
      </c>
      <c r="I72" s="38">
        <f t="shared" si="33"/>
        <v>287</v>
      </c>
      <c r="J72" s="38">
        <f t="shared" si="33"/>
        <v>335</v>
      </c>
      <c r="K72" s="38">
        <f t="shared" si="33"/>
        <v>421</v>
      </c>
      <c r="L72" s="38">
        <f t="shared" si="33"/>
        <v>428</v>
      </c>
      <c r="M72" s="38">
        <f t="shared" si="33"/>
        <v>428</v>
      </c>
      <c r="N72" s="38">
        <f t="shared" si="33"/>
        <v>454</v>
      </c>
      <c r="O72" s="38">
        <f t="shared" si="33"/>
        <v>494</v>
      </c>
      <c r="P72" s="38">
        <f t="shared" si="33"/>
        <v>506</v>
      </c>
      <c r="Q72" s="38">
        <f t="shared" si="33"/>
        <v>541</v>
      </c>
      <c r="R72" s="38">
        <f t="shared" si="33"/>
        <v>611</v>
      </c>
      <c r="S72" s="38">
        <f t="shared" si="33"/>
        <v>642</v>
      </c>
      <c r="T72" s="38">
        <f t="shared" si="33"/>
        <v>636</v>
      </c>
      <c r="U72" s="184">
        <f>U66-U69</f>
        <v>741</v>
      </c>
      <c r="V72" s="270">
        <f>U72/K72</f>
        <v>1.7600950118764846</v>
      </c>
    </row>
    <row r="73" spans="1:22" ht="15">
      <c r="A73" s="10"/>
      <c r="B73" s="41" t="s">
        <v>1</v>
      </c>
      <c r="C73" s="38">
        <f aca="true" t="shared" si="34" ref="C73:T73">C67-C70</f>
        <v>247</v>
      </c>
      <c r="D73" s="38">
        <f t="shared" si="34"/>
        <v>236</v>
      </c>
      <c r="E73" s="38">
        <f t="shared" si="34"/>
        <v>270</v>
      </c>
      <c r="F73" s="38">
        <f t="shared" si="34"/>
        <v>301</v>
      </c>
      <c r="G73" s="38">
        <f t="shared" si="34"/>
        <v>291</v>
      </c>
      <c r="H73" s="38">
        <f t="shared" si="34"/>
        <v>296</v>
      </c>
      <c r="I73" s="38">
        <f t="shared" si="34"/>
        <v>367</v>
      </c>
      <c r="J73" s="38">
        <f t="shared" si="34"/>
        <v>455</v>
      </c>
      <c r="K73" s="38">
        <f t="shared" si="34"/>
        <v>474</v>
      </c>
      <c r="L73" s="38">
        <f t="shared" si="34"/>
        <v>512</v>
      </c>
      <c r="M73" s="38">
        <f t="shared" si="34"/>
        <v>506</v>
      </c>
      <c r="N73" s="38">
        <f t="shared" si="34"/>
        <v>526</v>
      </c>
      <c r="O73" s="38">
        <f t="shared" si="34"/>
        <v>552</v>
      </c>
      <c r="P73" s="38">
        <f t="shared" si="34"/>
        <v>518</v>
      </c>
      <c r="Q73" s="38">
        <f t="shared" si="34"/>
        <v>563</v>
      </c>
      <c r="R73" s="38">
        <f t="shared" si="34"/>
        <v>601</v>
      </c>
      <c r="S73" s="38">
        <f t="shared" si="34"/>
        <v>664</v>
      </c>
      <c r="T73" s="38">
        <f t="shared" si="34"/>
        <v>815</v>
      </c>
      <c r="U73" s="185">
        <f>U67-U70</f>
        <v>786</v>
      </c>
      <c r="V73" s="270">
        <f>U73/K73</f>
        <v>1.6582278481012658</v>
      </c>
    </row>
    <row r="74" spans="1:22" ht="15">
      <c r="A74" s="10"/>
      <c r="B74" s="39" t="s">
        <v>23</v>
      </c>
      <c r="C74" s="30">
        <f>C76+C75</f>
        <v>122</v>
      </c>
      <c r="D74" s="30">
        <f aca="true" t="shared" si="35" ref="D74:T74">D76+D75</f>
        <v>136</v>
      </c>
      <c r="E74" s="30">
        <f t="shared" si="35"/>
        <v>186</v>
      </c>
      <c r="F74" s="30">
        <f t="shared" si="35"/>
        <v>230</v>
      </c>
      <c r="G74" s="30">
        <f t="shared" si="35"/>
        <v>242</v>
      </c>
      <c r="H74" s="30">
        <f t="shared" si="35"/>
        <v>270</v>
      </c>
      <c r="I74" s="30">
        <f t="shared" si="35"/>
        <v>312</v>
      </c>
      <c r="J74" s="30">
        <f t="shared" si="35"/>
        <v>407</v>
      </c>
      <c r="K74" s="30">
        <f t="shared" si="35"/>
        <v>436</v>
      </c>
      <c r="L74" s="30">
        <f t="shared" si="35"/>
        <v>491</v>
      </c>
      <c r="M74" s="30">
        <f t="shared" si="35"/>
        <v>658</v>
      </c>
      <c r="N74" s="30">
        <f t="shared" si="35"/>
        <v>746</v>
      </c>
      <c r="O74" s="30">
        <f t="shared" si="35"/>
        <v>665</v>
      </c>
      <c r="P74" s="30">
        <f t="shared" si="35"/>
        <v>655</v>
      </c>
      <c r="Q74" s="30">
        <f t="shared" si="35"/>
        <v>804</v>
      </c>
      <c r="R74" s="30">
        <f t="shared" si="35"/>
        <v>1222</v>
      </c>
      <c r="S74" s="30">
        <f t="shared" si="35"/>
        <v>1801</v>
      </c>
      <c r="T74" s="73">
        <f t="shared" si="35"/>
        <v>3308</v>
      </c>
      <c r="U74" s="183">
        <v>4869</v>
      </c>
      <c r="V74" s="272">
        <f t="shared" si="21"/>
        <v>11.167431192660551</v>
      </c>
    </row>
    <row r="75" spans="1:22" ht="15">
      <c r="A75" s="10"/>
      <c r="B75" s="40" t="s">
        <v>0</v>
      </c>
      <c r="C75" s="38">
        <v>51</v>
      </c>
      <c r="D75" s="38">
        <v>55</v>
      </c>
      <c r="E75" s="38">
        <v>83</v>
      </c>
      <c r="F75" s="38">
        <v>107</v>
      </c>
      <c r="G75" s="38">
        <v>105</v>
      </c>
      <c r="H75" s="38">
        <v>128</v>
      </c>
      <c r="I75" s="38">
        <v>150</v>
      </c>
      <c r="J75" s="38">
        <v>165</v>
      </c>
      <c r="K75" s="38">
        <v>224</v>
      </c>
      <c r="L75" s="38">
        <v>250</v>
      </c>
      <c r="M75" s="38">
        <v>330</v>
      </c>
      <c r="N75" s="38">
        <v>355</v>
      </c>
      <c r="O75" s="38">
        <v>324</v>
      </c>
      <c r="P75" s="38">
        <v>304</v>
      </c>
      <c r="Q75" s="38">
        <v>388</v>
      </c>
      <c r="R75" s="38">
        <v>534</v>
      </c>
      <c r="S75" s="38">
        <v>738</v>
      </c>
      <c r="T75" s="38">
        <v>1188</v>
      </c>
      <c r="U75" s="184">
        <v>1696</v>
      </c>
      <c r="V75" s="270">
        <f t="shared" si="21"/>
        <v>7.571428571428571</v>
      </c>
    </row>
    <row r="76" spans="1:22" ht="15">
      <c r="A76" s="10"/>
      <c r="B76" s="41" t="s">
        <v>1</v>
      </c>
      <c r="C76" s="38">
        <v>71</v>
      </c>
      <c r="D76" s="38">
        <v>81</v>
      </c>
      <c r="E76" s="38">
        <v>103</v>
      </c>
      <c r="F76" s="38">
        <v>123</v>
      </c>
      <c r="G76" s="38">
        <v>137</v>
      </c>
      <c r="H76" s="38">
        <v>142</v>
      </c>
      <c r="I76" s="38">
        <v>162</v>
      </c>
      <c r="J76" s="38">
        <v>242</v>
      </c>
      <c r="K76" s="38">
        <v>212</v>
      </c>
      <c r="L76" s="38">
        <v>241</v>
      </c>
      <c r="M76" s="38">
        <v>328</v>
      </c>
      <c r="N76" s="38">
        <v>391</v>
      </c>
      <c r="O76" s="38">
        <v>341</v>
      </c>
      <c r="P76" s="38">
        <v>351</v>
      </c>
      <c r="Q76" s="38">
        <v>416</v>
      </c>
      <c r="R76" s="38">
        <v>688</v>
      </c>
      <c r="S76" s="38">
        <v>1063</v>
      </c>
      <c r="T76" s="38">
        <v>2120</v>
      </c>
      <c r="U76" s="186">
        <v>3173</v>
      </c>
      <c r="V76" s="270">
        <f t="shared" si="21"/>
        <v>14.966981132075471</v>
      </c>
    </row>
    <row r="77" spans="1:22" ht="15">
      <c r="A77" s="10"/>
      <c r="B77" s="39" t="s">
        <v>25</v>
      </c>
      <c r="C77" s="30">
        <f>C79+C78</f>
        <v>1013</v>
      </c>
      <c r="D77" s="30">
        <f aca="true" t="shared" si="36" ref="D77:T77">D79+D78</f>
        <v>1162</v>
      </c>
      <c r="E77" s="30">
        <f t="shared" si="36"/>
        <v>1408</v>
      </c>
      <c r="F77" s="30">
        <f t="shared" si="36"/>
        <v>1792</v>
      </c>
      <c r="G77" s="30">
        <f t="shared" si="36"/>
        <v>2006</v>
      </c>
      <c r="H77" s="30">
        <f t="shared" si="36"/>
        <v>2357</v>
      </c>
      <c r="I77" s="30">
        <f t="shared" si="36"/>
        <v>2772</v>
      </c>
      <c r="J77" s="30">
        <f t="shared" si="36"/>
        <v>3428</v>
      </c>
      <c r="K77" s="30">
        <f t="shared" si="36"/>
        <v>4064</v>
      </c>
      <c r="L77" s="30">
        <f t="shared" si="36"/>
        <v>4519</v>
      </c>
      <c r="M77" s="30">
        <f t="shared" si="36"/>
        <v>4909</v>
      </c>
      <c r="N77" s="30">
        <f t="shared" si="36"/>
        <v>5751</v>
      </c>
      <c r="O77" s="30">
        <f t="shared" si="36"/>
        <v>6207</v>
      </c>
      <c r="P77" s="30">
        <f t="shared" si="36"/>
        <v>5869</v>
      </c>
      <c r="Q77" s="30">
        <f t="shared" si="36"/>
        <v>6169</v>
      </c>
      <c r="R77" s="30">
        <f t="shared" si="36"/>
        <v>6723</v>
      </c>
      <c r="S77" s="30">
        <f t="shared" si="36"/>
        <v>6990</v>
      </c>
      <c r="T77" s="73">
        <f t="shared" si="36"/>
        <v>7376</v>
      </c>
      <c r="U77" s="183">
        <f>U65-U74</f>
        <v>6668</v>
      </c>
      <c r="V77" s="272">
        <f aca="true" t="shared" si="37" ref="V77:V94">U77/K77</f>
        <v>1.640748031496063</v>
      </c>
    </row>
    <row r="78" spans="1:22" ht="15">
      <c r="A78" s="10"/>
      <c r="B78" s="40" t="s">
        <v>0</v>
      </c>
      <c r="C78" s="38">
        <f aca="true" t="shared" si="38" ref="C78:T78">C66-C75</f>
        <v>369</v>
      </c>
      <c r="D78" s="38">
        <f t="shared" si="38"/>
        <v>425</v>
      </c>
      <c r="E78" s="38">
        <f t="shared" si="38"/>
        <v>531</v>
      </c>
      <c r="F78" s="38">
        <f t="shared" si="38"/>
        <v>656</v>
      </c>
      <c r="G78" s="38">
        <f t="shared" si="38"/>
        <v>780</v>
      </c>
      <c r="H78" s="38">
        <f t="shared" si="38"/>
        <v>951</v>
      </c>
      <c r="I78" s="38">
        <f t="shared" si="38"/>
        <v>1059</v>
      </c>
      <c r="J78" s="38">
        <f t="shared" si="38"/>
        <v>1307</v>
      </c>
      <c r="K78" s="38">
        <f t="shared" si="38"/>
        <v>1670</v>
      </c>
      <c r="L78" s="38">
        <f t="shared" si="38"/>
        <v>1796</v>
      </c>
      <c r="M78" s="38">
        <f t="shared" si="38"/>
        <v>1951</v>
      </c>
      <c r="N78" s="38">
        <f t="shared" si="38"/>
        <v>2224</v>
      </c>
      <c r="O78" s="38">
        <f t="shared" si="38"/>
        <v>2578</v>
      </c>
      <c r="P78" s="38">
        <f t="shared" si="38"/>
        <v>2485</v>
      </c>
      <c r="Q78" s="38">
        <f t="shared" si="38"/>
        <v>2638</v>
      </c>
      <c r="R78" s="38">
        <f t="shared" si="38"/>
        <v>2953</v>
      </c>
      <c r="S78" s="38">
        <f t="shared" si="38"/>
        <v>3041</v>
      </c>
      <c r="T78" s="38">
        <f t="shared" si="38"/>
        <v>3171</v>
      </c>
      <c r="U78" s="184">
        <f>U66-U75</f>
        <v>3076</v>
      </c>
      <c r="V78" s="270">
        <f t="shared" si="37"/>
        <v>1.8419161676646707</v>
      </c>
    </row>
    <row r="79" spans="1:22" ht="15">
      <c r="A79" s="10"/>
      <c r="B79" s="41" t="s">
        <v>1</v>
      </c>
      <c r="C79" s="38">
        <f aca="true" t="shared" si="39" ref="C79:T79">C67-C76</f>
        <v>644</v>
      </c>
      <c r="D79" s="38">
        <f t="shared" si="39"/>
        <v>737</v>
      </c>
      <c r="E79" s="38">
        <f t="shared" si="39"/>
        <v>877</v>
      </c>
      <c r="F79" s="38">
        <f t="shared" si="39"/>
        <v>1136</v>
      </c>
      <c r="G79" s="38">
        <f t="shared" si="39"/>
        <v>1226</v>
      </c>
      <c r="H79" s="38">
        <f t="shared" si="39"/>
        <v>1406</v>
      </c>
      <c r="I79" s="38">
        <f t="shared" si="39"/>
        <v>1713</v>
      </c>
      <c r="J79" s="38">
        <f t="shared" si="39"/>
        <v>2121</v>
      </c>
      <c r="K79" s="38">
        <f t="shared" si="39"/>
        <v>2394</v>
      </c>
      <c r="L79" s="38">
        <f t="shared" si="39"/>
        <v>2723</v>
      </c>
      <c r="M79" s="38">
        <f t="shared" si="39"/>
        <v>2958</v>
      </c>
      <c r="N79" s="38">
        <f t="shared" si="39"/>
        <v>3527</v>
      </c>
      <c r="O79" s="38">
        <f t="shared" si="39"/>
        <v>3629</v>
      </c>
      <c r="P79" s="38">
        <f t="shared" si="39"/>
        <v>3384</v>
      </c>
      <c r="Q79" s="38">
        <f t="shared" si="39"/>
        <v>3531</v>
      </c>
      <c r="R79" s="38">
        <f t="shared" si="39"/>
        <v>3770</v>
      </c>
      <c r="S79" s="38">
        <f t="shared" si="39"/>
        <v>3949</v>
      </c>
      <c r="T79" s="38">
        <f t="shared" si="39"/>
        <v>4205</v>
      </c>
      <c r="U79" s="186">
        <f>U67-U76</f>
        <v>3592</v>
      </c>
      <c r="V79" s="270">
        <f t="shared" si="37"/>
        <v>1.5004177109440267</v>
      </c>
    </row>
    <row r="80" spans="1:22" ht="15">
      <c r="A80" s="10"/>
      <c r="B80" s="18" t="s">
        <v>37</v>
      </c>
      <c r="C80" s="19">
        <f>C81+C82</f>
        <v>1749</v>
      </c>
      <c r="D80" s="19">
        <f aca="true" t="shared" si="40" ref="D80:T80">D81+D82</f>
        <v>1798</v>
      </c>
      <c r="E80" s="19">
        <f t="shared" si="40"/>
        <v>2017</v>
      </c>
      <c r="F80" s="19">
        <f t="shared" si="40"/>
        <v>2370</v>
      </c>
      <c r="G80" s="19">
        <f t="shared" si="40"/>
        <v>2512</v>
      </c>
      <c r="H80" s="19">
        <f t="shared" si="40"/>
        <v>2758</v>
      </c>
      <c r="I80" s="19">
        <f t="shared" si="40"/>
        <v>2861</v>
      </c>
      <c r="J80" s="19">
        <f t="shared" si="40"/>
        <v>3133</v>
      </c>
      <c r="K80" s="19">
        <f t="shared" si="40"/>
        <v>3425</v>
      </c>
      <c r="L80" s="19">
        <f t="shared" si="40"/>
        <v>3610</v>
      </c>
      <c r="M80" s="19">
        <f t="shared" si="40"/>
        <v>3768</v>
      </c>
      <c r="N80" s="19">
        <f t="shared" si="40"/>
        <v>3889</v>
      </c>
      <c r="O80" s="19">
        <f t="shared" si="40"/>
        <v>4113</v>
      </c>
      <c r="P80" s="19">
        <f t="shared" si="40"/>
        <v>4259</v>
      </c>
      <c r="Q80" s="19">
        <f t="shared" si="40"/>
        <v>4458</v>
      </c>
      <c r="R80" s="19">
        <f t="shared" si="40"/>
        <v>4768</v>
      </c>
      <c r="S80" s="19">
        <f t="shared" si="40"/>
        <v>4894</v>
      </c>
      <c r="T80" s="19">
        <f t="shared" si="40"/>
        <v>4812</v>
      </c>
      <c r="U80" s="180">
        <v>5269</v>
      </c>
      <c r="V80" s="269">
        <f t="shared" si="37"/>
        <v>1.5383941605839415</v>
      </c>
    </row>
    <row r="81" spans="1:22" ht="15">
      <c r="A81" s="10"/>
      <c r="B81" s="40" t="s">
        <v>10</v>
      </c>
      <c r="C81" s="38">
        <v>926</v>
      </c>
      <c r="D81" s="38">
        <v>984</v>
      </c>
      <c r="E81" s="38">
        <v>1009</v>
      </c>
      <c r="F81" s="38">
        <v>1318</v>
      </c>
      <c r="G81" s="38">
        <v>1384</v>
      </c>
      <c r="H81" s="38">
        <v>1549</v>
      </c>
      <c r="I81" s="38">
        <v>1575</v>
      </c>
      <c r="J81" s="38">
        <v>1819</v>
      </c>
      <c r="K81" s="38">
        <v>1958</v>
      </c>
      <c r="L81" s="38">
        <v>2047</v>
      </c>
      <c r="M81" s="38">
        <v>2133</v>
      </c>
      <c r="N81" s="38">
        <v>2204</v>
      </c>
      <c r="O81" s="38">
        <v>2422</v>
      </c>
      <c r="P81" s="38">
        <v>2469</v>
      </c>
      <c r="Q81" s="38">
        <v>2673</v>
      </c>
      <c r="R81" s="38">
        <v>2857</v>
      </c>
      <c r="S81" s="38">
        <v>2909</v>
      </c>
      <c r="T81" s="38">
        <v>2835</v>
      </c>
      <c r="U81" s="190">
        <v>3112</v>
      </c>
      <c r="V81" s="270">
        <f t="shared" si="37"/>
        <v>1.5893769152196118</v>
      </c>
    </row>
    <row r="82" spans="1:22" ht="15">
      <c r="A82" s="10"/>
      <c r="B82" s="40" t="s">
        <v>11</v>
      </c>
      <c r="C82" s="38">
        <v>823</v>
      </c>
      <c r="D82" s="38">
        <v>814</v>
      </c>
      <c r="E82" s="38">
        <v>1008</v>
      </c>
      <c r="F82" s="38">
        <v>1052</v>
      </c>
      <c r="G82" s="38">
        <v>1128</v>
      </c>
      <c r="H82" s="38">
        <v>1209</v>
      </c>
      <c r="I82" s="38">
        <v>1286</v>
      </c>
      <c r="J82" s="38">
        <v>1314</v>
      </c>
      <c r="K82" s="38">
        <v>1467</v>
      </c>
      <c r="L82" s="38">
        <v>1563</v>
      </c>
      <c r="M82" s="38">
        <v>1635</v>
      </c>
      <c r="N82" s="38">
        <v>1685</v>
      </c>
      <c r="O82" s="38">
        <v>1691</v>
      </c>
      <c r="P82" s="38">
        <v>1790</v>
      </c>
      <c r="Q82" s="38">
        <v>1785</v>
      </c>
      <c r="R82" s="38">
        <v>1911</v>
      </c>
      <c r="S82" s="38">
        <v>1985</v>
      </c>
      <c r="T82" s="38">
        <v>1977</v>
      </c>
      <c r="U82" s="191">
        <v>2157</v>
      </c>
      <c r="V82" s="270">
        <f t="shared" si="37"/>
        <v>1.4703476482617588</v>
      </c>
    </row>
    <row r="83" spans="1:22" ht="15">
      <c r="A83" s="10"/>
      <c r="B83" s="39" t="s">
        <v>26</v>
      </c>
      <c r="C83" s="30">
        <f>C85+C84</f>
        <v>611</v>
      </c>
      <c r="D83" s="30">
        <f aca="true" t="shared" si="41" ref="D83:T83">D85+D84</f>
        <v>679</v>
      </c>
      <c r="E83" s="30">
        <f t="shared" si="41"/>
        <v>890</v>
      </c>
      <c r="F83" s="30">
        <f t="shared" si="41"/>
        <v>1148</v>
      </c>
      <c r="G83" s="30">
        <f t="shared" si="41"/>
        <v>1234</v>
      </c>
      <c r="H83" s="30">
        <f t="shared" si="41"/>
        <v>1379</v>
      </c>
      <c r="I83" s="30">
        <f t="shared" si="41"/>
        <v>1508</v>
      </c>
      <c r="J83" s="30">
        <f t="shared" si="41"/>
        <v>1662</v>
      </c>
      <c r="K83" s="30">
        <f t="shared" si="41"/>
        <v>1901</v>
      </c>
      <c r="L83" s="30">
        <f t="shared" si="41"/>
        <v>2111</v>
      </c>
      <c r="M83" s="30">
        <f t="shared" si="41"/>
        <v>2292</v>
      </c>
      <c r="N83" s="30">
        <f t="shared" si="41"/>
        <v>2389</v>
      </c>
      <c r="O83" s="30">
        <f t="shared" si="41"/>
        <v>2501</v>
      </c>
      <c r="P83" s="30">
        <f t="shared" si="41"/>
        <v>2536</v>
      </c>
      <c r="Q83" s="30">
        <f t="shared" si="41"/>
        <v>2763</v>
      </c>
      <c r="R83" s="30">
        <f t="shared" si="41"/>
        <v>2983</v>
      </c>
      <c r="S83" s="30">
        <f t="shared" si="41"/>
        <v>3062</v>
      </c>
      <c r="T83" s="73">
        <f t="shared" si="41"/>
        <v>2960</v>
      </c>
      <c r="U83" s="183">
        <v>3301</v>
      </c>
      <c r="V83" s="272">
        <f t="shared" si="37"/>
        <v>1.736454497632825</v>
      </c>
    </row>
    <row r="84" spans="1:22" ht="15">
      <c r="A84" s="10"/>
      <c r="B84" s="40" t="s">
        <v>0</v>
      </c>
      <c r="C84" s="38">
        <v>312</v>
      </c>
      <c r="D84" s="38">
        <v>387</v>
      </c>
      <c r="E84" s="38">
        <v>426</v>
      </c>
      <c r="F84" s="38">
        <v>634</v>
      </c>
      <c r="G84" s="38">
        <v>692</v>
      </c>
      <c r="H84" s="38">
        <v>762</v>
      </c>
      <c r="I84" s="38">
        <v>806</v>
      </c>
      <c r="J84" s="38">
        <v>946</v>
      </c>
      <c r="K84" s="38">
        <v>1094</v>
      </c>
      <c r="L84" s="38">
        <v>1199</v>
      </c>
      <c r="M84" s="38">
        <v>1308</v>
      </c>
      <c r="N84" s="38">
        <v>1364</v>
      </c>
      <c r="O84" s="38">
        <v>1468</v>
      </c>
      <c r="P84" s="38">
        <v>1470</v>
      </c>
      <c r="Q84" s="38">
        <v>1664</v>
      </c>
      <c r="R84" s="38">
        <v>1767</v>
      </c>
      <c r="S84" s="38">
        <v>1758</v>
      </c>
      <c r="T84" s="38">
        <v>1719</v>
      </c>
      <c r="U84" s="184">
        <v>1871</v>
      </c>
      <c r="V84" s="270">
        <f t="shared" si="37"/>
        <v>1.710237659963437</v>
      </c>
    </row>
    <row r="85" spans="1:22" ht="15">
      <c r="A85" s="10"/>
      <c r="B85" s="41" t="s">
        <v>1</v>
      </c>
      <c r="C85" s="38">
        <v>299</v>
      </c>
      <c r="D85" s="38">
        <v>292</v>
      </c>
      <c r="E85" s="38">
        <v>464</v>
      </c>
      <c r="F85" s="38">
        <v>514</v>
      </c>
      <c r="G85" s="38">
        <v>542</v>
      </c>
      <c r="H85" s="38">
        <v>617</v>
      </c>
      <c r="I85" s="38">
        <v>702</v>
      </c>
      <c r="J85" s="38">
        <v>716</v>
      </c>
      <c r="K85" s="38">
        <v>807</v>
      </c>
      <c r="L85" s="38">
        <v>912</v>
      </c>
      <c r="M85" s="38">
        <v>984</v>
      </c>
      <c r="N85" s="38">
        <v>1025</v>
      </c>
      <c r="O85" s="38">
        <v>1033</v>
      </c>
      <c r="P85" s="38">
        <v>1066</v>
      </c>
      <c r="Q85" s="38">
        <v>1099</v>
      </c>
      <c r="R85" s="38">
        <v>1216</v>
      </c>
      <c r="S85" s="38">
        <v>1304</v>
      </c>
      <c r="T85" s="38">
        <v>1241</v>
      </c>
      <c r="U85" s="186">
        <v>1430</v>
      </c>
      <c r="V85" s="270">
        <f t="shared" si="37"/>
        <v>1.771995043370508</v>
      </c>
    </row>
    <row r="86" spans="1:22" ht="15">
      <c r="A86" s="10"/>
      <c r="B86" s="39" t="s">
        <v>28</v>
      </c>
      <c r="C86" s="30">
        <f>C87+C88</f>
        <v>1138</v>
      </c>
      <c r="D86" s="30">
        <f aca="true" t="shared" si="42" ref="D86:T86">D87+D88</f>
        <v>1119</v>
      </c>
      <c r="E86" s="30">
        <f t="shared" si="42"/>
        <v>1127</v>
      </c>
      <c r="F86" s="30">
        <f t="shared" si="42"/>
        <v>1222</v>
      </c>
      <c r="G86" s="30">
        <f t="shared" si="42"/>
        <v>1278</v>
      </c>
      <c r="H86" s="30">
        <f t="shared" si="42"/>
        <v>1379</v>
      </c>
      <c r="I86" s="30">
        <f t="shared" si="42"/>
        <v>1353</v>
      </c>
      <c r="J86" s="30">
        <f t="shared" si="42"/>
        <v>1471</v>
      </c>
      <c r="K86" s="30">
        <f t="shared" si="42"/>
        <v>1524</v>
      </c>
      <c r="L86" s="30">
        <f t="shared" si="42"/>
        <v>1499</v>
      </c>
      <c r="M86" s="30">
        <f t="shared" si="42"/>
        <v>1476</v>
      </c>
      <c r="N86" s="30">
        <f t="shared" si="42"/>
        <v>1500</v>
      </c>
      <c r="O86" s="30">
        <f t="shared" si="42"/>
        <v>1612</v>
      </c>
      <c r="P86" s="30">
        <f t="shared" si="42"/>
        <v>1723</v>
      </c>
      <c r="Q86" s="30">
        <f t="shared" si="42"/>
        <v>1695</v>
      </c>
      <c r="R86" s="30">
        <f t="shared" si="42"/>
        <v>1785</v>
      </c>
      <c r="S86" s="30">
        <f t="shared" si="42"/>
        <v>1832</v>
      </c>
      <c r="T86" s="73">
        <f t="shared" si="42"/>
        <v>1852</v>
      </c>
      <c r="U86" s="183">
        <f>U80-U83</f>
        <v>1968</v>
      </c>
      <c r="V86" s="272">
        <f>U86/K86</f>
        <v>1.2913385826771653</v>
      </c>
    </row>
    <row r="87" spans="1:22" ht="15">
      <c r="A87" s="10"/>
      <c r="B87" s="40" t="s">
        <v>0</v>
      </c>
      <c r="C87" s="38">
        <f aca="true" t="shared" si="43" ref="C87:T87">C81-C84</f>
        <v>614</v>
      </c>
      <c r="D87" s="38">
        <f t="shared" si="43"/>
        <v>597</v>
      </c>
      <c r="E87" s="38">
        <f t="shared" si="43"/>
        <v>583</v>
      </c>
      <c r="F87" s="38">
        <f t="shared" si="43"/>
        <v>684</v>
      </c>
      <c r="G87" s="38">
        <f t="shared" si="43"/>
        <v>692</v>
      </c>
      <c r="H87" s="38">
        <f t="shared" si="43"/>
        <v>787</v>
      </c>
      <c r="I87" s="38">
        <f t="shared" si="43"/>
        <v>769</v>
      </c>
      <c r="J87" s="38">
        <f t="shared" si="43"/>
        <v>873</v>
      </c>
      <c r="K87" s="38">
        <f t="shared" si="43"/>
        <v>864</v>
      </c>
      <c r="L87" s="38">
        <f t="shared" si="43"/>
        <v>848</v>
      </c>
      <c r="M87" s="38">
        <f t="shared" si="43"/>
        <v>825</v>
      </c>
      <c r="N87" s="38">
        <f t="shared" si="43"/>
        <v>840</v>
      </c>
      <c r="O87" s="38">
        <f t="shared" si="43"/>
        <v>954</v>
      </c>
      <c r="P87" s="38">
        <f t="shared" si="43"/>
        <v>999</v>
      </c>
      <c r="Q87" s="38">
        <f t="shared" si="43"/>
        <v>1009</v>
      </c>
      <c r="R87" s="38">
        <f t="shared" si="43"/>
        <v>1090</v>
      </c>
      <c r="S87" s="38">
        <f t="shared" si="43"/>
        <v>1151</v>
      </c>
      <c r="T87" s="38">
        <f t="shared" si="43"/>
        <v>1116</v>
      </c>
      <c r="U87" s="184">
        <f>U81-U84</f>
        <v>1241</v>
      </c>
      <c r="V87" s="270">
        <f>U87/K87</f>
        <v>1.4363425925925926</v>
      </c>
    </row>
    <row r="88" spans="1:22" ht="15">
      <c r="A88" s="10"/>
      <c r="B88" s="41" t="s">
        <v>1</v>
      </c>
      <c r="C88" s="38">
        <f aca="true" t="shared" si="44" ref="C88:T88">C82-C85</f>
        <v>524</v>
      </c>
      <c r="D88" s="38">
        <f t="shared" si="44"/>
        <v>522</v>
      </c>
      <c r="E88" s="38">
        <f t="shared" si="44"/>
        <v>544</v>
      </c>
      <c r="F88" s="38">
        <f t="shared" si="44"/>
        <v>538</v>
      </c>
      <c r="G88" s="38">
        <f t="shared" si="44"/>
        <v>586</v>
      </c>
      <c r="H88" s="38">
        <f t="shared" si="44"/>
        <v>592</v>
      </c>
      <c r="I88" s="38">
        <f t="shared" si="44"/>
        <v>584</v>
      </c>
      <c r="J88" s="38">
        <f t="shared" si="44"/>
        <v>598</v>
      </c>
      <c r="K88" s="38">
        <f t="shared" si="44"/>
        <v>660</v>
      </c>
      <c r="L88" s="38">
        <f t="shared" si="44"/>
        <v>651</v>
      </c>
      <c r="M88" s="38">
        <f t="shared" si="44"/>
        <v>651</v>
      </c>
      <c r="N88" s="38">
        <f t="shared" si="44"/>
        <v>660</v>
      </c>
      <c r="O88" s="38">
        <f t="shared" si="44"/>
        <v>658</v>
      </c>
      <c r="P88" s="38">
        <f t="shared" si="44"/>
        <v>724</v>
      </c>
      <c r="Q88" s="38">
        <f t="shared" si="44"/>
        <v>686</v>
      </c>
      <c r="R88" s="38">
        <f t="shared" si="44"/>
        <v>695</v>
      </c>
      <c r="S88" s="38">
        <f t="shared" si="44"/>
        <v>681</v>
      </c>
      <c r="T88" s="38">
        <f t="shared" si="44"/>
        <v>736</v>
      </c>
      <c r="U88" s="186">
        <f>U82-U85</f>
        <v>727</v>
      </c>
      <c r="V88" s="270">
        <f>U88/K88</f>
        <v>1.1015151515151516</v>
      </c>
    </row>
    <row r="89" spans="1:22" ht="15">
      <c r="A89" s="10"/>
      <c r="B89" s="39" t="s">
        <v>27</v>
      </c>
      <c r="C89" s="30">
        <f>C90+C91</f>
        <v>122</v>
      </c>
      <c r="D89" s="30">
        <f aca="true" t="shared" si="45" ref="D89:T89">D90+D91</f>
        <v>123</v>
      </c>
      <c r="E89" s="30">
        <f t="shared" si="45"/>
        <v>147</v>
      </c>
      <c r="F89" s="30">
        <f t="shared" si="45"/>
        <v>238</v>
      </c>
      <c r="G89" s="30">
        <f t="shared" si="45"/>
        <v>230</v>
      </c>
      <c r="H89" s="30">
        <f t="shared" si="45"/>
        <v>264</v>
      </c>
      <c r="I89" s="30">
        <f t="shared" si="45"/>
        <v>278</v>
      </c>
      <c r="J89" s="30">
        <f t="shared" si="45"/>
        <v>300</v>
      </c>
      <c r="K89" s="30">
        <f t="shared" si="45"/>
        <v>292</v>
      </c>
      <c r="L89" s="30">
        <f t="shared" si="45"/>
        <v>384</v>
      </c>
      <c r="M89" s="30">
        <f t="shared" si="45"/>
        <v>505</v>
      </c>
      <c r="N89" s="30">
        <f t="shared" si="45"/>
        <v>568</v>
      </c>
      <c r="O89" s="30">
        <f t="shared" si="45"/>
        <v>463</v>
      </c>
      <c r="P89" s="30">
        <f t="shared" si="45"/>
        <v>464</v>
      </c>
      <c r="Q89" s="30">
        <f t="shared" si="45"/>
        <v>571</v>
      </c>
      <c r="R89" s="30">
        <f t="shared" si="45"/>
        <v>723</v>
      </c>
      <c r="S89" s="30">
        <f t="shared" si="45"/>
        <v>808</v>
      </c>
      <c r="T89" s="73">
        <f t="shared" si="45"/>
        <v>1002</v>
      </c>
      <c r="U89" s="182">
        <v>1414</v>
      </c>
      <c r="V89" s="272">
        <f t="shared" si="37"/>
        <v>4.842465753424658</v>
      </c>
    </row>
    <row r="90" spans="1:22" ht="15">
      <c r="A90" s="10"/>
      <c r="B90" s="40" t="s">
        <v>0</v>
      </c>
      <c r="C90" s="38">
        <v>61</v>
      </c>
      <c r="D90" s="38">
        <v>77</v>
      </c>
      <c r="E90" s="38">
        <v>79</v>
      </c>
      <c r="F90" s="38">
        <v>154</v>
      </c>
      <c r="G90" s="38">
        <v>139</v>
      </c>
      <c r="H90" s="38">
        <v>164</v>
      </c>
      <c r="I90" s="38">
        <v>159</v>
      </c>
      <c r="J90" s="38">
        <v>176</v>
      </c>
      <c r="K90" s="38">
        <v>203</v>
      </c>
      <c r="L90" s="38">
        <v>248</v>
      </c>
      <c r="M90" s="38">
        <v>337</v>
      </c>
      <c r="N90" s="38">
        <v>358</v>
      </c>
      <c r="O90" s="38">
        <v>283</v>
      </c>
      <c r="P90" s="38">
        <v>273</v>
      </c>
      <c r="Q90" s="38">
        <v>348</v>
      </c>
      <c r="R90" s="38">
        <v>437</v>
      </c>
      <c r="S90" s="38">
        <v>463</v>
      </c>
      <c r="T90" s="38">
        <v>529</v>
      </c>
      <c r="U90" s="184">
        <v>692</v>
      </c>
      <c r="V90" s="270">
        <f t="shared" si="37"/>
        <v>3.4088669950738915</v>
      </c>
    </row>
    <row r="91" spans="1:22" ht="15">
      <c r="A91" s="10"/>
      <c r="B91" s="41" t="s">
        <v>1</v>
      </c>
      <c r="C91" s="38">
        <v>61</v>
      </c>
      <c r="D91" s="38">
        <v>46</v>
      </c>
      <c r="E91" s="38">
        <v>68</v>
      </c>
      <c r="F91" s="38">
        <v>84</v>
      </c>
      <c r="G91" s="38">
        <v>91</v>
      </c>
      <c r="H91" s="38">
        <v>100</v>
      </c>
      <c r="I91" s="38">
        <v>119</v>
      </c>
      <c r="J91" s="38">
        <v>124</v>
      </c>
      <c r="K91" s="38">
        <v>89</v>
      </c>
      <c r="L91" s="38">
        <v>136</v>
      </c>
      <c r="M91" s="38">
        <v>168</v>
      </c>
      <c r="N91" s="38">
        <v>210</v>
      </c>
      <c r="O91" s="38">
        <v>180</v>
      </c>
      <c r="P91" s="38">
        <v>191</v>
      </c>
      <c r="Q91" s="38">
        <v>223</v>
      </c>
      <c r="R91" s="38">
        <v>286</v>
      </c>
      <c r="S91" s="38">
        <v>345</v>
      </c>
      <c r="T91" s="38">
        <v>473</v>
      </c>
      <c r="U91" s="186">
        <v>722</v>
      </c>
      <c r="V91" s="270">
        <f t="shared" si="37"/>
        <v>8.112359550561798</v>
      </c>
    </row>
    <row r="92" spans="1:22" ht="15">
      <c r="A92" s="10"/>
      <c r="B92" s="39" t="s">
        <v>29</v>
      </c>
      <c r="C92" s="30">
        <f>C94+C93</f>
        <v>1627</v>
      </c>
      <c r="D92" s="30">
        <f aca="true" t="shared" si="46" ref="D92:T92">D94+D93</f>
        <v>1675</v>
      </c>
      <c r="E92" s="30">
        <f t="shared" si="46"/>
        <v>1870</v>
      </c>
      <c r="F92" s="30">
        <f t="shared" si="46"/>
        <v>2132</v>
      </c>
      <c r="G92" s="30">
        <f t="shared" si="46"/>
        <v>2282</v>
      </c>
      <c r="H92" s="30">
        <f t="shared" si="46"/>
        <v>2494</v>
      </c>
      <c r="I92" s="30">
        <f t="shared" si="46"/>
        <v>2583</v>
      </c>
      <c r="J92" s="30">
        <f t="shared" si="46"/>
        <v>2833</v>
      </c>
      <c r="K92" s="30">
        <f t="shared" si="46"/>
        <v>3133</v>
      </c>
      <c r="L92" s="30">
        <f t="shared" si="46"/>
        <v>3226</v>
      </c>
      <c r="M92" s="30">
        <f t="shared" si="46"/>
        <v>3263</v>
      </c>
      <c r="N92" s="30">
        <f t="shared" si="46"/>
        <v>3321</v>
      </c>
      <c r="O92" s="30">
        <f t="shared" si="46"/>
        <v>3650</v>
      </c>
      <c r="P92" s="30">
        <f t="shared" si="46"/>
        <v>3795</v>
      </c>
      <c r="Q92" s="30">
        <f t="shared" si="46"/>
        <v>3887</v>
      </c>
      <c r="R92" s="30">
        <f t="shared" si="46"/>
        <v>4045</v>
      </c>
      <c r="S92" s="30">
        <f t="shared" si="46"/>
        <v>4086</v>
      </c>
      <c r="T92" s="73">
        <f t="shared" si="46"/>
        <v>3810</v>
      </c>
      <c r="U92" s="182">
        <f>U80-U89</f>
        <v>3855</v>
      </c>
      <c r="V92" s="272">
        <f t="shared" si="37"/>
        <v>1.2304500478774338</v>
      </c>
    </row>
    <row r="93" spans="1:22" ht="15">
      <c r="A93" s="10"/>
      <c r="B93" s="40" t="s">
        <v>0</v>
      </c>
      <c r="C93" s="38">
        <f>C81-C90</f>
        <v>865</v>
      </c>
      <c r="D93" s="38">
        <f aca="true" t="shared" si="47" ref="D93:T93">D81-D90</f>
        <v>907</v>
      </c>
      <c r="E93" s="38">
        <f t="shared" si="47"/>
        <v>930</v>
      </c>
      <c r="F93" s="38">
        <f t="shared" si="47"/>
        <v>1164</v>
      </c>
      <c r="G93" s="38">
        <f t="shared" si="47"/>
        <v>1245</v>
      </c>
      <c r="H93" s="38">
        <f t="shared" si="47"/>
        <v>1385</v>
      </c>
      <c r="I93" s="38">
        <f t="shared" si="47"/>
        <v>1416</v>
      </c>
      <c r="J93" s="38">
        <f t="shared" si="47"/>
        <v>1643</v>
      </c>
      <c r="K93" s="38">
        <f t="shared" si="47"/>
        <v>1755</v>
      </c>
      <c r="L93" s="38">
        <f t="shared" si="47"/>
        <v>1799</v>
      </c>
      <c r="M93" s="38">
        <f t="shared" si="47"/>
        <v>1796</v>
      </c>
      <c r="N93" s="38">
        <f t="shared" si="47"/>
        <v>1846</v>
      </c>
      <c r="O93" s="38">
        <f t="shared" si="47"/>
        <v>2139</v>
      </c>
      <c r="P93" s="38">
        <f t="shared" si="47"/>
        <v>2196</v>
      </c>
      <c r="Q93" s="38">
        <f t="shared" si="47"/>
        <v>2325</v>
      </c>
      <c r="R93" s="38">
        <f t="shared" si="47"/>
        <v>2420</v>
      </c>
      <c r="S93" s="38">
        <f t="shared" si="47"/>
        <v>2446</v>
      </c>
      <c r="T93" s="38">
        <f t="shared" si="47"/>
        <v>2306</v>
      </c>
      <c r="U93" s="184">
        <f>U81-U90</f>
        <v>2420</v>
      </c>
      <c r="V93" s="270">
        <f t="shared" si="37"/>
        <v>1.378917378917379</v>
      </c>
    </row>
    <row r="94" spans="1:22" ht="15">
      <c r="A94" s="10"/>
      <c r="B94" s="41" t="s">
        <v>1</v>
      </c>
      <c r="C94" s="38">
        <f>C82-C91</f>
        <v>762</v>
      </c>
      <c r="D94" s="38">
        <f aca="true" t="shared" si="48" ref="D94:T94">D82-D91</f>
        <v>768</v>
      </c>
      <c r="E94" s="38">
        <f t="shared" si="48"/>
        <v>940</v>
      </c>
      <c r="F94" s="38">
        <f t="shared" si="48"/>
        <v>968</v>
      </c>
      <c r="G94" s="38">
        <f t="shared" si="48"/>
        <v>1037</v>
      </c>
      <c r="H94" s="38">
        <f t="shared" si="48"/>
        <v>1109</v>
      </c>
      <c r="I94" s="38">
        <f t="shared" si="48"/>
        <v>1167</v>
      </c>
      <c r="J94" s="38">
        <f t="shared" si="48"/>
        <v>1190</v>
      </c>
      <c r="K94" s="38">
        <f t="shared" si="48"/>
        <v>1378</v>
      </c>
      <c r="L94" s="38">
        <f t="shared" si="48"/>
        <v>1427</v>
      </c>
      <c r="M94" s="38">
        <f t="shared" si="48"/>
        <v>1467</v>
      </c>
      <c r="N94" s="38">
        <f t="shared" si="48"/>
        <v>1475</v>
      </c>
      <c r="O94" s="38">
        <f t="shared" si="48"/>
        <v>1511</v>
      </c>
      <c r="P94" s="38">
        <f t="shared" si="48"/>
        <v>1599</v>
      </c>
      <c r="Q94" s="38">
        <f t="shared" si="48"/>
        <v>1562</v>
      </c>
      <c r="R94" s="38">
        <f t="shared" si="48"/>
        <v>1625</v>
      </c>
      <c r="S94" s="38">
        <f t="shared" si="48"/>
        <v>1640</v>
      </c>
      <c r="T94" s="38">
        <f t="shared" si="48"/>
        <v>1504</v>
      </c>
      <c r="U94" s="188">
        <f>U82-U91</f>
        <v>1435</v>
      </c>
      <c r="V94" s="273">
        <f t="shared" si="37"/>
        <v>1.0413642960812772</v>
      </c>
    </row>
    <row r="95" spans="1:22" ht="15">
      <c r="A95" s="5"/>
      <c r="B95" s="31"/>
      <c r="C95" s="1"/>
      <c r="D95" s="1"/>
      <c r="E95" s="1"/>
      <c r="F95" s="1"/>
      <c r="G95" s="1"/>
      <c r="H95" s="1"/>
      <c r="I95" s="1"/>
      <c r="J95" s="1"/>
      <c r="K95" s="1"/>
      <c r="L95" s="1"/>
      <c r="M95" s="1"/>
      <c r="N95" s="1"/>
      <c r="O95" s="8"/>
      <c r="P95" s="8"/>
      <c r="Q95" s="5"/>
      <c r="R95" s="9"/>
      <c r="S95" s="9"/>
      <c r="T95" s="2"/>
      <c r="U95" s="169"/>
      <c r="V95" s="268"/>
    </row>
    <row r="96" spans="1:22" ht="15">
      <c r="A96" s="5"/>
      <c r="B96" s="379" t="s">
        <v>3</v>
      </c>
      <c r="C96" s="379"/>
      <c r="D96" s="379"/>
      <c r="E96" s="379"/>
      <c r="F96" s="379"/>
      <c r="G96" s="379"/>
      <c r="H96" s="379"/>
      <c r="I96" s="379"/>
      <c r="J96" s="379"/>
      <c r="K96" s="379"/>
      <c r="L96" s="379"/>
      <c r="M96" s="379"/>
      <c r="N96" s="379"/>
      <c r="O96" s="380"/>
      <c r="P96" s="42"/>
      <c r="Q96" s="5"/>
      <c r="R96" s="9"/>
      <c r="S96" s="9"/>
      <c r="T96" s="2"/>
      <c r="U96" s="169"/>
      <c r="V96" s="268"/>
    </row>
    <row r="97" spans="1:22" ht="15">
      <c r="A97" s="5"/>
      <c r="B97" s="381"/>
      <c r="C97" s="381"/>
      <c r="D97" s="381"/>
      <c r="E97" s="381"/>
      <c r="F97" s="381"/>
      <c r="G97" s="381"/>
      <c r="H97" s="381"/>
      <c r="I97" s="381"/>
      <c r="J97" s="381"/>
      <c r="K97" s="381"/>
      <c r="L97" s="381"/>
      <c r="M97" s="381"/>
      <c r="N97" s="381"/>
      <c r="O97" s="382"/>
      <c r="P97" s="43"/>
      <c r="Q97" s="5"/>
      <c r="R97" s="9"/>
      <c r="S97" s="9"/>
      <c r="T97" s="2"/>
      <c r="U97" s="169"/>
      <c r="V97" s="268"/>
    </row>
    <row r="98" spans="1:22" ht="15">
      <c r="A98" s="5"/>
      <c r="B98" s="46"/>
      <c r="C98" s="6"/>
      <c r="D98" s="6"/>
      <c r="E98" s="6"/>
      <c r="F98" s="6"/>
      <c r="G98" s="6"/>
      <c r="H98" s="6"/>
      <c r="I98" s="6"/>
      <c r="J98" s="6"/>
      <c r="K98" s="6"/>
      <c r="L98" s="6"/>
      <c r="M98" s="6"/>
      <c r="N98" s="6"/>
      <c r="O98" s="6"/>
      <c r="P98" s="6"/>
      <c r="Q98" s="6"/>
      <c r="R98" s="9"/>
      <c r="S98" s="9"/>
      <c r="T98" s="2"/>
      <c r="U98" s="169"/>
      <c r="V98" s="268"/>
    </row>
    <row r="99" spans="1:22" ht="17.25">
      <c r="A99" s="5"/>
      <c r="B99" s="67" t="s">
        <v>30</v>
      </c>
      <c r="C99" s="2"/>
      <c r="D99" s="2"/>
      <c r="E99" s="2"/>
      <c r="F99" s="2"/>
      <c r="G99" s="2"/>
      <c r="H99" s="2"/>
      <c r="I99" s="2"/>
      <c r="J99" s="2"/>
      <c r="K99" s="2"/>
      <c r="L99" s="2"/>
      <c r="M99" s="2"/>
      <c r="N99" s="2"/>
      <c r="O99" s="2"/>
      <c r="P99" s="2"/>
      <c r="Q99" s="2"/>
      <c r="R99" s="9"/>
      <c r="S99" s="9"/>
      <c r="T99" s="2"/>
      <c r="U99" s="169"/>
      <c r="V99" s="268"/>
    </row>
    <row r="100" spans="1:22" ht="17.25">
      <c r="A100" s="5"/>
      <c r="B100" s="67" t="s">
        <v>31</v>
      </c>
      <c r="C100" s="2"/>
      <c r="D100" s="2"/>
      <c r="E100" s="2"/>
      <c r="F100" s="2"/>
      <c r="G100" s="2"/>
      <c r="H100" s="2"/>
      <c r="I100" s="2"/>
      <c r="J100" s="2"/>
      <c r="K100" s="2"/>
      <c r="L100" s="2"/>
      <c r="M100" s="2"/>
      <c r="N100" s="2"/>
      <c r="O100" s="2"/>
      <c r="P100" s="2"/>
      <c r="Q100" s="2"/>
      <c r="R100" s="9"/>
      <c r="S100" s="9"/>
      <c r="T100" s="2"/>
      <c r="U100" s="169"/>
      <c r="V100" s="268"/>
    </row>
    <row r="101" spans="1:22" ht="17.25">
      <c r="A101" s="5"/>
      <c r="B101" s="67" t="s">
        <v>83</v>
      </c>
      <c r="C101" s="2"/>
      <c r="D101" s="2"/>
      <c r="E101" s="2"/>
      <c r="F101" s="2"/>
      <c r="G101" s="2"/>
      <c r="H101" s="2"/>
      <c r="I101" s="2"/>
      <c r="J101" s="2"/>
      <c r="K101" s="2"/>
      <c r="L101" s="2"/>
      <c r="M101" s="2"/>
      <c r="N101" s="2"/>
      <c r="O101" s="2"/>
      <c r="P101" s="2"/>
      <c r="Q101" s="2"/>
      <c r="R101" s="9"/>
      <c r="S101" s="9"/>
      <c r="T101" s="2"/>
      <c r="U101" s="169"/>
      <c r="V101" s="268"/>
    </row>
    <row r="102" spans="1:22" ht="17.25">
      <c r="A102" s="5"/>
      <c r="B102" s="67" t="s">
        <v>34</v>
      </c>
      <c r="C102" s="2"/>
      <c r="D102" s="2"/>
      <c r="E102" s="2"/>
      <c r="F102" s="2"/>
      <c r="G102" s="2"/>
      <c r="H102" s="2"/>
      <c r="I102" s="2"/>
      <c r="J102" s="2"/>
      <c r="K102" s="2"/>
      <c r="L102" s="2"/>
      <c r="M102" s="2"/>
      <c r="N102" s="2"/>
      <c r="O102" s="2"/>
      <c r="P102" s="2"/>
      <c r="Q102" s="2"/>
      <c r="R102" s="9"/>
      <c r="S102" s="9"/>
      <c r="T102" s="2"/>
      <c r="U102" s="169"/>
      <c r="V102" s="268"/>
    </row>
    <row r="103" spans="1:22" ht="17.25">
      <c r="A103" s="5"/>
      <c r="B103" s="67" t="s">
        <v>85</v>
      </c>
      <c r="C103" s="2"/>
      <c r="D103" s="2"/>
      <c r="E103" s="2"/>
      <c r="F103" s="2"/>
      <c r="G103" s="2"/>
      <c r="H103" s="2"/>
      <c r="I103" s="2"/>
      <c r="J103" s="2"/>
      <c r="K103" s="2"/>
      <c r="L103" s="2"/>
      <c r="M103" s="2"/>
      <c r="N103" s="2"/>
      <c r="O103" s="2"/>
      <c r="P103" s="2"/>
      <c r="Q103" s="2"/>
      <c r="R103" s="9"/>
      <c r="S103" s="9"/>
      <c r="T103" s="2"/>
      <c r="U103" s="169"/>
      <c r="V103" s="268"/>
    </row>
    <row r="104" spans="1:22" ht="17.25">
      <c r="A104" s="5"/>
      <c r="B104" s="67" t="s">
        <v>35</v>
      </c>
      <c r="C104" s="2"/>
      <c r="D104" s="2"/>
      <c r="E104" s="2"/>
      <c r="F104" s="2"/>
      <c r="G104" s="2"/>
      <c r="H104" s="2"/>
      <c r="I104" s="2"/>
      <c r="J104" s="2"/>
      <c r="K104" s="2"/>
      <c r="L104" s="2"/>
      <c r="M104" s="2"/>
      <c r="N104" s="2"/>
      <c r="O104" s="2"/>
      <c r="P104" s="2"/>
      <c r="Q104" s="2"/>
      <c r="R104" s="9"/>
      <c r="S104" s="9"/>
      <c r="T104" s="2"/>
      <c r="U104" s="169"/>
      <c r="V104" s="268"/>
    </row>
    <row r="105" spans="1:22" ht="17.25">
      <c r="A105" s="5"/>
      <c r="B105" s="47" t="s">
        <v>36</v>
      </c>
      <c r="C105" s="2"/>
      <c r="D105" s="2"/>
      <c r="E105" s="2"/>
      <c r="F105" s="2"/>
      <c r="G105" s="2"/>
      <c r="H105" s="2"/>
      <c r="I105" s="2"/>
      <c r="J105" s="2"/>
      <c r="K105" s="2"/>
      <c r="L105" s="2"/>
      <c r="M105" s="2"/>
      <c r="N105" s="2"/>
      <c r="O105" s="2"/>
      <c r="P105" s="2"/>
      <c r="Q105" s="2"/>
      <c r="R105" s="9"/>
      <c r="S105" s="9"/>
      <c r="T105" s="2"/>
      <c r="U105" s="169"/>
      <c r="V105" s="268"/>
    </row>
    <row r="106" spans="1:22" ht="17.25">
      <c r="A106" s="2"/>
      <c r="B106" s="47" t="s">
        <v>38</v>
      </c>
      <c r="C106" s="2"/>
      <c r="D106" s="2"/>
      <c r="E106" s="2"/>
      <c r="F106" s="2"/>
      <c r="G106" s="2"/>
      <c r="H106" s="2"/>
      <c r="I106" s="2"/>
      <c r="J106" s="2"/>
      <c r="K106" s="2"/>
      <c r="L106" s="2"/>
      <c r="M106" s="2"/>
      <c r="N106" s="2"/>
      <c r="O106" s="2"/>
      <c r="P106" s="2"/>
      <c r="Q106" s="2"/>
      <c r="R106" s="2"/>
      <c r="S106" s="2"/>
      <c r="T106" s="2"/>
      <c r="U106" s="169"/>
      <c r="V106" s="268"/>
    </row>
    <row r="107" spans="1:22" ht="15">
      <c r="A107" s="2"/>
      <c r="B107" s="2"/>
      <c r="C107" s="2"/>
      <c r="D107" s="2"/>
      <c r="E107" s="2"/>
      <c r="F107" s="2"/>
      <c r="G107" s="2"/>
      <c r="H107" s="2"/>
      <c r="I107" s="2"/>
      <c r="J107" s="2"/>
      <c r="K107" s="2"/>
      <c r="L107" s="2"/>
      <c r="M107" s="2"/>
      <c r="N107" s="2"/>
      <c r="O107" s="2"/>
      <c r="P107" s="2"/>
      <c r="Q107" s="2"/>
      <c r="R107" s="2"/>
      <c r="S107" s="2"/>
      <c r="T107" s="2"/>
      <c r="U107" s="169"/>
      <c r="V107" s="268"/>
    </row>
    <row r="108" spans="1:22" ht="15">
      <c r="A108" s="2"/>
      <c r="B108" s="2"/>
      <c r="C108" s="2"/>
      <c r="D108" s="2"/>
      <c r="E108" s="2"/>
      <c r="F108" s="2"/>
      <c r="G108" s="2"/>
      <c r="H108" s="2"/>
      <c r="I108" s="2"/>
      <c r="J108" s="2"/>
      <c r="K108" s="2"/>
      <c r="L108" s="2"/>
      <c r="M108" s="2"/>
      <c r="N108" s="2"/>
      <c r="O108" s="2"/>
      <c r="P108" s="2"/>
      <c r="Q108" s="2"/>
      <c r="R108" s="2"/>
      <c r="S108" s="2"/>
      <c r="T108" s="2"/>
      <c r="U108" s="169"/>
      <c r="V108" s="268"/>
    </row>
    <row r="109" ht="15">
      <c r="W109" s="150"/>
    </row>
    <row r="110" ht="15">
      <c r="W110" s="150"/>
    </row>
    <row r="111" ht="15">
      <c r="W111" s="150"/>
    </row>
    <row r="112" ht="15">
      <c r="W112" s="150"/>
    </row>
    <row r="113" ht="15">
      <c r="W113" s="150"/>
    </row>
    <row r="114" spans="5:23" ht="15">
      <c r="E114" s="34"/>
      <c r="W114" s="150"/>
    </row>
    <row r="115" spans="5:23" ht="15">
      <c r="E115" s="34"/>
      <c r="W115" s="150"/>
    </row>
    <row r="116" spans="5:23" ht="15">
      <c r="E116" s="34"/>
      <c r="W116" s="150"/>
    </row>
    <row r="117" spans="5:23" ht="15">
      <c r="E117" s="34"/>
      <c r="W117" s="150"/>
    </row>
    <row r="118" spans="5:23" ht="15">
      <c r="E118" s="34"/>
      <c r="W118" s="150"/>
    </row>
    <row r="119" spans="5:23" ht="15">
      <c r="E119" s="34"/>
      <c r="W119" s="150"/>
    </row>
    <row r="120" spans="5:23" ht="15">
      <c r="E120" s="34"/>
      <c r="W120" s="150"/>
    </row>
    <row r="121" spans="5:23" ht="15">
      <c r="E121" s="34"/>
      <c r="W121" s="150"/>
    </row>
    <row r="122" spans="5:23" ht="15">
      <c r="E122" s="34"/>
      <c r="W122" s="150"/>
    </row>
    <row r="123" spans="5:23" ht="15">
      <c r="E123" s="34"/>
      <c r="W123" s="150"/>
    </row>
    <row r="124" spans="5:23" ht="15">
      <c r="E124" s="34"/>
      <c r="W124" s="150"/>
    </row>
    <row r="125" spans="5:23" ht="15">
      <c r="E125" s="34"/>
      <c r="W125" s="150"/>
    </row>
    <row r="126" spans="5:23" ht="15">
      <c r="E126" s="34"/>
      <c r="W126" s="150"/>
    </row>
    <row r="127" spans="5:23" ht="15">
      <c r="E127" s="34"/>
      <c r="W127" s="150"/>
    </row>
    <row r="128" spans="5:23" ht="15">
      <c r="E128" s="34"/>
      <c r="W128" s="150"/>
    </row>
    <row r="129" spans="5:23" ht="15">
      <c r="E129" s="34"/>
      <c r="W129" s="150"/>
    </row>
    <row r="130" spans="5:23" ht="15">
      <c r="E130" s="34"/>
      <c r="W130" s="150"/>
    </row>
  </sheetData>
  <mergeCells count="1">
    <mergeCell ref="B96:O97"/>
  </mergeCells>
  <printOptions/>
  <pageMargins left="0.25" right="0.25" top="0.75" bottom="0.75" header="0.3" footer="0.3"/>
  <pageSetup fitToHeight="1" fitToWidth="1" horizontalDpi="600" verticalDpi="600" orientation="landscape" scale="78"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130"/>
  <sheetViews>
    <sheetView zoomScale="90" zoomScaleNormal="90" workbookViewId="0" topLeftCell="A64"/>
  </sheetViews>
  <sheetFormatPr defaultColWidth="8.8515625" defaultRowHeight="15"/>
  <cols>
    <col min="1" max="1" width="5.00390625" style="11" customWidth="1"/>
    <col min="2" max="2" width="62.7109375" style="11" customWidth="1"/>
    <col min="3" max="3" width="8.8515625" style="11" customWidth="1"/>
    <col min="4" max="20" width="5.140625" style="11" bestFit="1" customWidth="1"/>
    <col min="21" max="21" width="5.00390625" style="11" bestFit="1" customWidth="1"/>
    <col min="22" max="22" width="10.57421875" style="79" bestFit="1" customWidth="1"/>
    <col min="23" max="23" width="14.8515625" style="68" customWidth="1"/>
    <col min="24" max="16384" width="8.8515625" style="11" customWidth="1"/>
  </cols>
  <sheetData>
    <row r="1" spans="1:22" ht="15">
      <c r="A1" s="10"/>
      <c r="B1" s="68"/>
      <c r="C1" s="68"/>
      <c r="D1" s="68"/>
      <c r="E1" s="68"/>
      <c r="F1" s="68"/>
      <c r="G1" s="68"/>
      <c r="H1" s="68"/>
      <c r="I1" s="68"/>
      <c r="J1" s="68"/>
      <c r="K1" s="68"/>
      <c r="L1" s="68"/>
      <c r="M1" s="68"/>
      <c r="N1" s="68"/>
      <c r="O1" s="68"/>
      <c r="P1" s="68"/>
      <c r="Q1" s="337"/>
      <c r="R1" s="78"/>
      <c r="S1" s="78"/>
      <c r="T1" s="68"/>
      <c r="U1" s="68"/>
      <c r="V1" s="78"/>
    </row>
    <row r="2" spans="1:22" ht="23.25">
      <c r="A2" s="10"/>
      <c r="B2" s="68"/>
      <c r="C2" s="366" t="s">
        <v>99</v>
      </c>
      <c r="D2" s="68"/>
      <c r="E2" s="68"/>
      <c r="F2" s="68"/>
      <c r="G2" s="68"/>
      <c r="H2" s="68"/>
      <c r="I2" s="68"/>
      <c r="J2" s="68"/>
      <c r="K2" s="68"/>
      <c r="L2" s="68"/>
      <c r="M2" s="68"/>
      <c r="N2" s="68"/>
      <c r="O2" s="68"/>
      <c r="P2" s="68"/>
      <c r="Q2" s="337"/>
      <c r="R2" s="78"/>
      <c r="S2" s="78"/>
      <c r="T2" s="68"/>
      <c r="U2" s="68"/>
      <c r="V2" s="78"/>
    </row>
    <row r="3" spans="1:22" ht="18.75">
      <c r="A3" s="10"/>
      <c r="B3" s="338"/>
      <c r="C3" s="339" t="s">
        <v>52</v>
      </c>
      <c r="D3" s="338"/>
      <c r="E3" s="338"/>
      <c r="F3" s="338"/>
      <c r="G3" s="338"/>
      <c r="H3" s="338"/>
      <c r="I3" s="338"/>
      <c r="J3" s="338"/>
      <c r="K3" s="68"/>
      <c r="L3" s="338"/>
      <c r="M3" s="338"/>
      <c r="N3" s="338"/>
      <c r="O3" s="338"/>
      <c r="P3" s="338"/>
      <c r="Q3" s="337"/>
      <c r="R3" s="78"/>
      <c r="S3" s="78"/>
      <c r="T3" s="68"/>
      <c r="U3" s="68"/>
      <c r="V3" s="78"/>
    </row>
    <row r="4" spans="1:22" ht="18.75">
      <c r="A4" s="10"/>
      <c r="B4" s="338"/>
      <c r="C4" s="339" t="s">
        <v>2</v>
      </c>
      <c r="D4" s="338"/>
      <c r="E4" s="338"/>
      <c r="F4" s="338"/>
      <c r="G4" s="338"/>
      <c r="H4" s="338"/>
      <c r="I4" s="338"/>
      <c r="J4" s="338"/>
      <c r="K4" s="338"/>
      <c r="L4" s="338"/>
      <c r="M4" s="338"/>
      <c r="N4" s="338"/>
      <c r="O4" s="338"/>
      <c r="P4" s="338"/>
      <c r="Q4" s="337"/>
      <c r="R4" s="78"/>
      <c r="S4" s="78"/>
      <c r="T4" s="68"/>
      <c r="U4" s="68"/>
      <c r="V4" s="78"/>
    </row>
    <row r="5" spans="1:22" ht="15.75">
      <c r="A5" s="10"/>
      <c r="B5" s="338"/>
      <c r="C5" s="340" t="s">
        <v>4</v>
      </c>
      <c r="D5" s="338"/>
      <c r="E5" s="338"/>
      <c r="F5" s="338"/>
      <c r="G5" s="338"/>
      <c r="H5" s="338"/>
      <c r="I5" s="338"/>
      <c r="J5" s="338"/>
      <c r="K5" s="338"/>
      <c r="L5" s="338"/>
      <c r="M5" s="338"/>
      <c r="N5" s="338"/>
      <c r="O5" s="338"/>
      <c r="P5" s="338"/>
      <c r="Q5" s="337"/>
      <c r="R5" s="78"/>
      <c r="S5" s="78"/>
      <c r="T5" s="68"/>
      <c r="U5" s="68"/>
      <c r="V5" s="78"/>
    </row>
    <row r="6" spans="1:22" ht="15">
      <c r="A6" s="10"/>
      <c r="B6" s="341"/>
      <c r="C6" s="78"/>
      <c r="D6" s="78"/>
      <c r="E6" s="78"/>
      <c r="F6" s="78"/>
      <c r="G6" s="78"/>
      <c r="H6" s="78"/>
      <c r="I6" s="78"/>
      <c r="J6" s="78"/>
      <c r="K6" s="78"/>
      <c r="L6" s="78"/>
      <c r="M6" s="68"/>
      <c r="N6" s="68"/>
      <c r="O6" s="68"/>
      <c r="P6" s="68"/>
      <c r="Q6" s="337"/>
      <c r="R6" s="78"/>
      <c r="S6" s="78"/>
      <c r="T6" s="68"/>
      <c r="U6" s="68"/>
      <c r="V6" s="78"/>
    </row>
    <row r="7" spans="1:22" ht="25.5">
      <c r="A7" s="342"/>
      <c r="B7" s="78"/>
      <c r="C7" s="66">
        <v>1999</v>
      </c>
      <c r="D7" s="66">
        <v>2000</v>
      </c>
      <c r="E7" s="66">
        <v>2001</v>
      </c>
      <c r="F7" s="66">
        <v>2002</v>
      </c>
      <c r="G7" s="66">
        <v>2003</v>
      </c>
      <c r="H7" s="66">
        <v>2004</v>
      </c>
      <c r="I7" s="66">
        <v>2005</v>
      </c>
      <c r="J7" s="66">
        <v>2006</v>
      </c>
      <c r="K7" s="66">
        <v>2007</v>
      </c>
      <c r="L7" s="66">
        <v>2008</v>
      </c>
      <c r="M7" s="66">
        <v>2009</v>
      </c>
      <c r="N7" s="66">
        <v>2010</v>
      </c>
      <c r="O7" s="66">
        <v>2011</v>
      </c>
      <c r="P7" s="66">
        <v>2012</v>
      </c>
      <c r="Q7" s="66">
        <v>2013</v>
      </c>
      <c r="R7" s="66">
        <v>2014</v>
      </c>
      <c r="S7" s="66">
        <v>2015</v>
      </c>
      <c r="T7" s="66">
        <v>2016</v>
      </c>
      <c r="U7" s="142">
        <v>2017</v>
      </c>
      <c r="V7" s="142" t="s">
        <v>57</v>
      </c>
    </row>
    <row r="8" spans="1:23" ht="15">
      <c r="A8" s="342"/>
      <c r="B8" s="343" t="s">
        <v>51</v>
      </c>
      <c r="C8" s="168">
        <v>6.1</v>
      </c>
      <c r="D8" s="168">
        <v>6.2</v>
      </c>
      <c r="E8" s="168">
        <v>6.8</v>
      </c>
      <c r="F8" s="168">
        <v>8.2</v>
      </c>
      <c r="G8" s="168">
        <v>8.9</v>
      </c>
      <c r="H8" s="168">
        <v>9.4</v>
      </c>
      <c r="I8" s="168">
        <v>10.1</v>
      </c>
      <c r="J8" s="168">
        <v>11.5</v>
      </c>
      <c r="K8" s="168">
        <v>11.9</v>
      </c>
      <c r="L8" s="168">
        <v>11.9</v>
      </c>
      <c r="M8" s="168">
        <v>11.9</v>
      </c>
      <c r="N8" s="168">
        <v>12.3</v>
      </c>
      <c r="O8" s="168">
        <v>13.2</v>
      </c>
      <c r="P8" s="168">
        <v>13.1</v>
      </c>
      <c r="Q8" s="168">
        <v>13.8</v>
      </c>
      <c r="R8" s="168">
        <v>14.7</v>
      </c>
      <c r="S8" s="168">
        <v>16.3</v>
      </c>
      <c r="T8" s="168">
        <v>19.8</v>
      </c>
      <c r="U8" s="168">
        <v>21.7</v>
      </c>
      <c r="V8" s="161">
        <f aca="true" t="shared" si="0" ref="V8:V38">U8/K8</f>
        <v>1.8235294117647058</v>
      </c>
      <c r="W8" s="151"/>
    </row>
    <row r="9" spans="1:22" ht="15">
      <c r="A9" s="342"/>
      <c r="B9" s="344" t="s">
        <v>0</v>
      </c>
      <c r="C9" s="195">
        <v>3.9</v>
      </c>
      <c r="D9" s="195">
        <v>4.1</v>
      </c>
      <c r="E9" s="195">
        <v>4.6</v>
      </c>
      <c r="F9" s="195">
        <v>5.8</v>
      </c>
      <c r="G9" s="195">
        <v>6.4</v>
      </c>
      <c r="H9" s="195">
        <v>6.9</v>
      </c>
      <c r="I9" s="195">
        <v>7.3</v>
      </c>
      <c r="J9" s="195">
        <v>8.2</v>
      </c>
      <c r="K9" s="195">
        <v>8.8</v>
      </c>
      <c r="L9" s="195">
        <v>8.9</v>
      </c>
      <c r="M9" s="195">
        <v>9.1</v>
      </c>
      <c r="N9" s="195">
        <v>9.6</v>
      </c>
      <c r="O9" s="195">
        <v>10.2</v>
      </c>
      <c r="P9" s="195">
        <v>10.2</v>
      </c>
      <c r="Q9" s="195">
        <v>10.6</v>
      </c>
      <c r="R9" s="195">
        <v>11.1</v>
      </c>
      <c r="S9" s="195">
        <v>11.8</v>
      </c>
      <c r="T9" s="195">
        <v>13.4</v>
      </c>
      <c r="U9" s="196">
        <v>14.4</v>
      </c>
      <c r="V9" s="197">
        <f t="shared" si="0"/>
        <v>1.6363636363636362</v>
      </c>
    </row>
    <row r="10" spans="1:22" ht="15">
      <c r="A10" s="342"/>
      <c r="B10" s="345" t="s">
        <v>1</v>
      </c>
      <c r="C10" s="195">
        <v>8.2</v>
      </c>
      <c r="D10" s="195">
        <v>8.3</v>
      </c>
      <c r="E10" s="195">
        <v>9</v>
      </c>
      <c r="F10" s="195">
        <v>10.6</v>
      </c>
      <c r="G10" s="195">
        <v>11.5</v>
      </c>
      <c r="H10" s="195">
        <v>11.8</v>
      </c>
      <c r="I10" s="195">
        <v>12.8</v>
      </c>
      <c r="J10" s="195">
        <v>14.8</v>
      </c>
      <c r="K10" s="195">
        <v>14.9</v>
      </c>
      <c r="L10" s="195">
        <v>14.9</v>
      </c>
      <c r="M10" s="195">
        <v>14.8</v>
      </c>
      <c r="N10" s="195">
        <v>15</v>
      </c>
      <c r="O10" s="195">
        <v>16.1</v>
      </c>
      <c r="P10" s="195">
        <v>16.1</v>
      </c>
      <c r="Q10" s="195">
        <v>17</v>
      </c>
      <c r="R10" s="195">
        <v>18.3</v>
      </c>
      <c r="S10" s="195">
        <v>20.8</v>
      </c>
      <c r="T10" s="195">
        <v>26.2</v>
      </c>
      <c r="U10" s="198">
        <v>29.1</v>
      </c>
      <c r="V10" s="199">
        <f t="shared" si="0"/>
        <v>1.9530201342281879</v>
      </c>
    </row>
    <row r="11" spans="1:23" ht="15">
      <c r="A11" s="342"/>
      <c r="B11" s="346" t="s">
        <v>13</v>
      </c>
      <c r="C11" s="164">
        <v>2.9</v>
      </c>
      <c r="D11" s="164">
        <v>3</v>
      </c>
      <c r="E11" s="164">
        <v>3.3</v>
      </c>
      <c r="F11" s="164">
        <v>4.1</v>
      </c>
      <c r="G11" s="164">
        <v>4.5</v>
      </c>
      <c r="H11" s="164">
        <v>4.7</v>
      </c>
      <c r="I11" s="164">
        <v>5.1</v>
      </c>
      <c r="J11" s="164">
        <v>5.9</v>
      </c>
      <c r="K11" s="164">
        <v>6.1</v>
      </c>
      <c r="L11" s="164">
        <v>6.4</v>
      </c>
      <c r="M11" s="164">
        <v>6.6</v>
      </c>
      <c r="N11" s="164">
        <v>6.8</v>
      </c>
      <c r="O11" s="164">
        <v>7.3</v>
      </c>
      <c r="P11" s="164">
        <v>7.4</v>
      </c>
      <c r="Q11" s="164">
        <v>7.9</v>
      </c>
      <c r="R11" s="164">
        <v>9</v>
      </c>
      <c r="S11" s="164">
        <v>10.3</v>
      </c>
      <c r="T11" s="164">
        <v>13.1</v>
      </c>
      <c r="U11" s="164">
        <v>14.6</v>
      </c>
      <c r="V11" s="200">
        <f aca="true" t="shared" si="1" ref="V11:V28">U11/K11</f>
        <v>2.3934426229508197</v>
      </c>
      <c r="W11" s="347"/>
    </row>
    <row r="12" spans="1:22" ht="15">
      <c r="A12" s="342"/>
      <c r="B12" s="348" t="s">
        <v>0</v>
      </c>
      <c r="C12" s="201">
        <v>1.4</v>
      </c>
      <c r="D12" s="201">
        <v>1.6</v>
      </c>
      <c r="E12" s="201">
        <v>1.9</v>
      </c>
      <c r="F12" s="201">
        <v>2.6</v>
      </c>
      <c r="G12" s="201">
        <v>2.8</v>
      </c>
      <c r="H12" s="201">
        <v>3.1</v>
      </c>
      <c r="I12" s="201">
        <v>3.4</v>
      </c>
      <c r="J12" s="201">
        <v>3.9</v>
      </c>
      <c r="K12" s="201">
        <v>4.3</v>
      </c>
      <c r="L12" s="131">
        <v>4.4</v>
      </c>
      <c r="M12" s="131">
        <v>4.6</v>
      </c>
      <c r="N12" s="131">
        <v>4.9</v>
      </c>
      <c r="O12" s="131">
        <v>5.2</v>
      </c>
      <c r="P12" s="131">
        <v>5.3</v>
      </c>
      <c r="Q12" s="131">
        <v>5.6</v>
      </c>
      <c r="R12" s="131">
        <v>6.3</v>
      </c>
      <c r="S12" s="131">
        <v>7.1</v>
      </c>
      <c r="T12" s="132">
        <v>8.5</v>
      </c>
      <c r="U12" s="85">
        <v>9.4</v>
      </c>
      <c r="V12" s="197">
        <f t="shared" si="1"/>
        <v>2.1860465116279073</v>
      </c>
    </row>
    <row r="13" spans="1:22" ht="15">
      <c r="A13" s="342"/>
      <c r="B13" s="349" t="s">
        <v>1</v>
      </c>
      <c r="C13" s="202">
        <v>4.3</v>
      </c>
      <c r="D13" s="202">
        <v>4.4</v>
      </c>
      <c r="E13" s="202">
        <v>4.8</v>
      </c>
      <c r="F13" s="202">
        <v>5.7</v>
      </c>
      <c r="G13" s="202">
        <v>6.1</v>
      </c>
      <c r="H13" s="202">
        <v>6.3</v>
      </c>
      <c r="I13" s="202">
        <v>6.6</v>
      </c>
      <c r="J13" s="202">
        <v>7.8</v>
      </c>
      <c r="K13" s="202">
        <v>8</v>
      </c>
      <c r="L13" s="85">
        <v>8.4</v>
      </c>
      <c r="M13" s="85">
        <v>8.7</v>
      </c>
      <c r="N13" s="85">
        <v>8.7</v>
      </c>
      <c r="O13" s="85">
        <v>9.4</v>
      </c>
      <c r="P13" s="85">
        <v>9.5</v>
      </c>
      <c r="Q13" s="85">
        <v>10.2</v>
      </c>
      <c r="R13" s="85">
        <v>11.7</v>
      </c>
      <c r="S13" s="85">
        <v>13.7</v>
      </c>
      <c r="T13" s="118">
        <v>18.1</v>
      </c>
      <c r="U13" s="85">
        <v>20.4</v>
      </c>
      <c r="V13" s="197">
        <f>U13/K13</f>
        <v>2.55</v>
      </c>
    </row>
    <row r="14" spans="1:22" ht="15">
      <c r="A14" s="342"/>
      <c r="B14" s="346" t="s">
        <v>14</v>
      </c>
      <c r="C14" s="161">
        <v>1.2</v>
      </c>
      <c r="D14" s="163">
        <v>1.3</v>
      </c>
      <c r="E14" s="163">
        <v>1.7</v>
      </c>
      <c r="F14" s="163">
        <v>2.3</v>
      </c>
      <c r="G14" s="163">
        <v>2.6</v>
      </c>
      <c r="H14" s="163">
        <v>2.9</v>
      </c>
      <c r="I14" s="163">
        <v>3.2</v>
      </c>
      <c r="J14" s="163">
        <v>3.9</v>
      </c>
      <c r="K14" s="163">
        <v>4.2</v>
      </c>
      <c r="L14" s="163">
        <v>4.3</v>
      </c>
      <c r="M14" s="163">
        <v>4.4</v>
      </c>
      <c r="N14" s="161">
        <v>4.7</v>
      </c>
      <c r="O14" s="161">
        <v>4.9</v>
      </c>
      <c r="P14" s="161">
        <v>4.5</v>
      </c>
      <c r="Q14" s="161">
        <v>4.4</v>
      </c>
      <c r="R14" s="161">
        <v>4.6</v>
      </c>
      <c r="S14" s="161">
        <v>4.7</v>
      </c>
      <c r="T14" s="161">
        <v>5.2</v>
      </c>
      <c r="U14" s="161">
        <v>5.2</v>
      </c>
      <c r="V14" s="161">
        <f t="shared" si="1"/>
        <v>1.2380952380952381</v>
      </c>
    </row>
    <row r="15" spans="1:22" ht="15">
      <c r="A15" s="10"/>
      <c r="B15" s="344" t="s">
        <v>0</v>
      </c>
      <c r="C15" s="193">
        <v>0.7</v>
      </c>
      <c r="D15" s="193">
        <v>0.9</v>
      </c>
      <c r="E15" s="193">
        <v>1.1</v>
      </c>
      <c r="F15" s="193">
        <v>1.6</v>
      </c>
      <c r="G15" s="193">
        <v>1.8</v>
      </c>
      <c r="H15" s="193">
        <v>2.1</v>
      </c>
      <c r="I15" s="193">
        <v>2.4</v>
      </c>
      <c r="J15" s="193">
        <v>2.8</v>
      </c>
      <c r="K15" s="193">
        <v>3.2</v>
      </c>
      <c r="L15" s="193">
        <v>3.2</v>
      </c>
      <c r="M15" s="193">
        <v>3.3</v>
      </c>
      <c r="N15" s="193">
        <v>3.6</v>
      </c>
      <c r="O15" s="193">
        <v>3.8</v>
      </c>
      <c r="P15" s="193">
        <v>3.7</v>
      </c>
      <c r="Q15" s="193">
        <v>3.7</v>
      </c>
      <c r="R15" s="193">
        <v>3.9</v>
      </c>
      <c r="S15" s="193">
        <v>4</v>
      </c>
      <c r="T15" s="194">
        <v>4.3</v>
      </c>
      <c r="U15" s="193">
        <v>4.2</v>
      </c>
      <c r="V15" s="197">
        <f t="shared" si="1"/>
        <v>1.3125</v>
      </c>
    </row>
    <row r="16" spans="1:22" ht="15">
      <c r="A16" s="10"/>
      <c r="B16" s="345" t="s">
        <v>1</v>
      </c>
      <c r="C16" s="203">
        <v>1.7</v>
      </c>
      <c r="D16" s="203">
        <v>1.8</v>
      </c>
      <c r="E16" s="203">
        <v>2.2</v>
      </c>
      <c r="F16" s="203">
        <v>2.9</v>
      </c>
      <c r="G16" s="203">
        <v>3.3</v>
      </c>
      <c r="H16" s="203">
        <v>3.7</v>
      </c>
      <c r="I16" s="203">
        <v>4.1</v>
      </c>
      <c r="J16" s="203">
        <v>4.9</v>
      </c>
      <c r="K16" s="203">
        <v>5.3</v>
      </c>
      <c r="L16" s="203">
        <v>5.4</v>
      </c>
      <c r="M16" s="203">
        <v>5.5</v>
      </c>
      <c r="N16" s="203">
        <v>5.8</v>
      </c>
      <c r="O16" s="203">
        <v>5.9</v>
      </c>
      <c r="P16" s="203">
        <v>5.3</v>
      </c>
      <c r="Q16" s="203">
        <v>5.1</v>
      </c>
      <c r="R16" s="203">
        <v>5.2</v>
      </c>
      <c r="S16" s="203">
        <v>5.4</v>
      </c>
      <c r="T16" s="204">
        <v>6.2</v>
      </c>
      <c r="U16" s="203">
        <v>6.1</v>
      </c>
      <c r="V16" s="197">
        <f t="shared" si="1"/>
        <v>1.150943396226415</v>
      </c>
    </row>
    <row r="17" spans="1:22" ht="15">
      <c r="A17" s="10"/>
      <c r="B17" s="350" t="s">
        <v>15</v>
      </c>
      <c r="C17" s="165">
        <v>0</v>
      </c>
      <c r="D17" s="165">
        <v>0</v>
      </c>
      <c r="E17" s="165">
        <v>0.1</v>
      </c>
      <c r="F17" s="165">
        <v>0.1</v>
      </c>
      <c r="G17" s="165">
        <v>0.1</v>
      </c>
      <c r="H17" s="165">
        <v>0.1</v>
      </c>
      <c r="I17" s="165">
        <v>0.2</v>
      </c>
      <c r="J17" s="165">
        <v>0.2</v>
      </c>
      <c r="K17" s="165">
        <v>0.2</v>
      </c>
      <c r="L17" s="165">
        <v>0.2</v>
      </c>
      <c r="M17" s="165">
        <v>0.3</v>
      </c>
      <c r="N17" s="165">
        <v>0.3</v>
      </c>
      <c r="O17" s="165">
        <v>0.3</v>
      </c>
      <c r="P17" s="165">
        <v>0.3</v>
      </c>
      <c r="Q17" s="165">
        <v>0.3</v>
      </c>
      <c r="R17" s="165">
        <v>0.5</v>
      </c>
      <c r="S17" s="165">
        <v>0.7</v>
      </c>
      <c r="T17" s="166">
        <v>1.3</v>
      </c>
      <c r="U17" s="165">
        <v>1.7</v>
      </c>
      <c r="V17" s="205">
        <f t="shared" si="1"/>
        <v>8.5</v>
      </c>
    </row>
    <row r="18" spans="1:22" ht="15">
      <c r="A18" s="10"/>
      <c r="B18" s="351" t="s">
        <v>0</v>
      </c>
      <c r="C18" s="193">
        <v>0</v>
      </c>
      <c r="D18" s="193">
        <v>0</v>
      </c>
      <c r="E18" s="193">
        <v>0</v>
      </c>
      <c r="F18" s="193">
        <v>0.1</v>
      </c>
      <c r="G18" s="193">
        <v>0.1</v>
      </c>
      <c r="H18" s="193">
        <v>0.1</v>
      </c>
      <c r="I18" s="193">
        <v>0.1</v>
      </c>
      <c r="J18" s="193">
        <v>0.2</v>
      </c>
      <c r="K18" s="193">
        <v>0.2</v>
      </c>
      <c r="L18" s="193">
        <v>0.2</v>
      </c>
      <c r="M18" s="193">
        <v>0.3</v>
      </c>
      <c r="N18" s="193">
        <v>0.3</v>
      </c>
      <c r="O18" s="193">
        <v>0.3</v>
      </c>
      <c r="P18" s="193">
        <v>0.3</v>
      </c>
      <c r="Q18" s="193">
        <v>0.3</v>
      </c>
      <c r="R18" s="193">
        <v>0.4</v>
      </c>
      <c r="S18" s="193">
        <v>0.6</v>
      </c>
      <c r="T18" s="194">
        <v>0.9</v>
      </c>
      <c r="U18" s="193">
        <v>1.2</v>
      </c>
      <c r="V18" s="197">
        <f t="shared" si="1"/>
        <v>5.999999999999999</v>
      </c>
    </row>
    <row r="19" spans="1:22" ht="15">
      <c r="A19" s="10"/>
      <c r="B19" s="352" t="s">
        <v>1</v>
      </c>
      <c r="C19" s="203">
        <v>0.1</v>
      </c>
      <c r="D19" s="203">
        <v>0.1</v>
      </c>
      <c r="E19" s="203">
        <v>0.1</v>
      </c>
      <c r="F19" s="203">
        <v>0.1</v>
      </c>
      <c r="G19" s="203">
        <v>0.1</v>
      </c>
      <c r="H19" s="203">
        <v>0.1</v>
      </c>
      <c r="I19" s="203">
        <v>0.1</v>
      </c>
      <c r="J19" s="203">
        <v>0.2</v>
      </c>
      <c r="K19" s="203">
        <v>0.2</v>
      </c>
      <c r="L19" s="203">
        <v>0.2</v>
      </c>
      <c r="M19" s="203">
        <v>0.3</v>
      </c>
      <c r="N19" s="203">
        <v>0.3</v>
      </c>
      <c r="O19" s="203">
        <v>0.3</v>
      </c>
      <c r="P19" s="203">
        <v>0.3</v>
      </c>
      <c r="Q19" s="203">
        <v>0.3</v>
      </c>
      <c r="R19" s="203">
        <v>0.5</v>
      </c>
      <c r="S19" s="203">
        <v>0.8</v>
      </c>
      <c r="T19" s="204">
        <v>1.7</v>
      </c>
      <c r="U19" s="206">
        <v>2.3</v>
      </c>
      <c r="V19" s="197">
        <f t="shared" si="1"/>
        <v>11.499999999999998</v>
      </c>
    </row>
    <row r="20" spans="1:22" ht="15">
      <c r="A20" s="10"/>
      <c r="B20" s="353" t="s">
        <v>16</v>
      </c>
      <c r="C20" s="167">
        <f>C14-C17</f>
        <v>1.2</v>
      </c>
      <c r="D20" s="167">
        <f aca="true" t="shared" si="2" ref="D20:U22">D14-D17</f>
        <v>1.3</v>
      </c>
      <c r="E20" s="167">
        <f t="shared" si="2"/>
        <v>1.5999999999999999</v>
      </c>
      <c r="F20" s="167">
        <f t="shared" si="2"/>
        <v>2.1999999999999997</v>
      </c>
      <c r="G20" s="167">
        <f t="shared" si="2"/>
        <v>2.5</v>
      </c>
      <c r="H20" s="167">
        <f t="shared" si="2"/>
        <v>2.8</v>
      </c>
      <c r="I20" s="167">
        <f t="shared" si="2"/>
        <v>3</v>
      </c>
      <c r="J20" s="167">
        <f t="shared" si="2"/>
        <v>3.6999999999999997</v>
      </c>
      <c r="K20" s="167">
        <f t="shared" si="2"/>
        <v>4</v>
      </c>
      <c r="L20" s="167">
        <f t="shared" si="2"/>
        <v>4.1</v>
      </c>
      <c r="M20" s="167">
        <f t="shared" si="2"/>
        <v>4.1000000000000005</v>
      </c>
      <c r="N20" s="167">
        <f t="shared" si="2"/>
        <v>4.4</v>
      </c>
      <c r="O20" s="167">
        <f t="shared" si="2"/>
        <v>4.6000000000000005</v>
      </c>
      <c r="P20" s="167">
        <f t="shared" si="2"/>
        <v>4.2</v>
      </c>
      <c r="Q20" s="167">
        <f t="shared" si="2"/>
        <v>4.1000000000000005</v>
      </c>
      <c r="R20" s="167">
        <f t="shared" si="2"/>
        <v>4.1</v>
      </c>
      <c r="S20" s="167">
        <f t="shared" si="2"/>
        <v>4</v>
      </c>
      <c r="T20" s="167">
        <f t="shared" si="2"/>
        <v>3.9000000000000004</v>
      </c>
      <c r="U20" s="167">
        <f t="shared" si="2"/>
        <v>3.5</v>
      </c>
      <c r="V20" s="205">
        <f t="shared" si="1"/>
        <v>0.875</v>
      </c>
    </row>
    <row r="21" spans="1:22" ht="15">
      <c r="A21" s="10"/>
      <c r="B21" s="351" t="s">
        <v>0</v>
      </c>
      <c r="C21" s="236">
        <f aca="true" t="shared" si="3" ref="C21:R22">C15-C18</f>
        <v>0.7</v>
      </c>
      <c r="D21" s="236">
        <f t="shared" si="3"/>
        <v>0.9</v>
      </c>
      <c r="E21" s="236">
        <f t="shared" si="3"/>
        <v>1.1</v>
      </c>
      <c r="F21" s="236">
        <f t="shared" si="3"/>
        <v>1.5</v>
      </c>
      <c r="G21" s="236">
        <f t="shared" si="3"/>
        <v>1.7</v>
      </c>
      <c r="H21" s="236">
        <f t="shared" si="3"/>
        <v>2</v>
      </c>
      <c r="I21" s="236">
        <f t="shared" si="3"/>
        <v>2.3</v>
      </c>
      <c r="J21" s="236">
        <f t="shared" si="3"/>
        <v>2.5999999999999996</v>
      </c>
      <c r="K21" s="236">
        <f t="shared" si="3"/>
        <v>3</v>
      </c>
      <c r="L21" s="236">
        <f t="shared" si="3"/>
        <v>3</v>
      </c>
      <c r="M21" s="236">
        <f t="shared" si="3"/>
        <v>3</v>
      </c>
      <c r="N21" s="236">
        <f t="shared" si="3"/>
        <v>3.3000000000000003</v>
      </c>
      <c r="O21" s="236">
        <f t="shared" si="3"/>
        <v>3.5</v>
      </c>
      <c r="P21" s="236">
        <f t="shared" si="3"/>
        <v>3.4000000000000004</v>
      </c>
      <c r="Q21" s="236">
        <f t="shared" si="3"/>
        <v>3.4000000000000004</v>
      </c>
      <c r="R21" s="236">
        <f t="shared" si="3"/>
        <v>3.5</v>
      </c>
      <c r="S21" s="236">
        <f t="shared" si="2"/>
        <v>3.4</v>
      </c>
      <c r="T21" s="236">
        <f t="shared" si="2"/>
        <v>3.4</v>
      </c>
      <c r="U21" s="236">
        <f t="shared" si="2"/>
        <v>3</v>
      </c>
      <c r="V21" s="197">
        <f t="shared" si="1"/>
        <v>1</v>
      </c>
    </row>
    <row r="22" spans="1:22" ht="15">
      <c r="A22" s="10"/>
      <c r="B22" s="345" t="s">
        <v>1</v>
      </c>
      <c r="C22" s="236">
        <f t="shared" si="3"/>
        <v>1.5999999999999999</v>
      </c>
      <c r="D22" s="236">
        <f t="shared" si="2"/>
        <v>1.7</v>
      </c>
      <c r="E22" s="236">
        <f t="shared" si="2"/>
        <v>2.1</v>
      </c>
      <c r="F22" s="236">
        <f t="shared" si="2"/>
        <v>2.8</v>
      </c>
      <c r="G22" s="236">
        <f t="shared" si="2"/>
        <v>3.1999999999999997</v>
      </c>
      <c r="H22" s="236">
        <f t="shared" si="2"/>
        <v>3.6</v>
      </c>
      <c r="I22" s="236">
        <f t="shared" si="2"/>
        <v>3.9999999999999996</v>
      </c>
      <c r="J22" s="236">
        <f t="shared" si="2"/>
        <v>4.7</v>
      </c>
      <c r="K22" s="236">
        <f t="shared" si="2"/>
        <v>5.1</v>
      </c>
      <c r="L22" s="236">
        <f t="shared" si="2"/>
        <v>5.2</v>
      </c>
      <c r="M22" s="236">
        <f t="shared" si="2"/>
        <v>5.2</v>
      </c>
      <c r="N22" s="236">
        <f t="shared" si="2"/>
        <v>5.5</v>
      </c>
      <c r="O22" s="236">
        <f t="shared" si="2"/>
        <v>5.6000000000000005</v>
      </c>
      <c r="P22" s="236">
        <f t="shared" si="2"/>
        <v>5</v>
      </c>
      <c r="Q22" s="236">
        <f t="shared" si="2"/>
        <v>4.8</v>
      </c>
      <c r="R22" s="236">
        <f t="shared" si="2"/>
        <v>4.7</v>
      </c>
      <c r="S22" s="236">
        <f t="shared" si="2"/>
        <v>4.6000000000000005</v>
      </c>
      <c r="T22" s="236">
        <f t="shared" si="2"/>
        <v>4.5</v>
      </c>
      <c r="U22" s="236">
        <f>U16-U19</f>
        <v>3.8</v>
      </c>
      <c r="V22" s="197">
        <f t="shared" si="1"/>
        <v>0.7450980392156863</v>
      </c>
    </row>
    <row r="23" spans="1:22" ht="15">
      <c r="A23" s="342"/>
      <c r="B23" s="346" t="s">
        <v>87</v>
      </c>
      <c r="C23" s="161">
        <v>0.3</v>
      </c>
      <c r="D23" s="161">
        <v>0.3</v>
      </c>
      <c r="E23" s="161">
        <v>0.3</v>
      </c>
      <c r="F23" s="161">
        <v>0.4</v>
      </c>
      <c r="G23" s="161">
        <v>0.5</v>
      </c>
      <c r="H23" s="161">
        <v>0.6</v>
      </c>
      <c r="I23" s="161">
        <v>0.6</v>
      </c>
      <c r="J23" s="161">
        <v>0.9</v>
      </c>
      <c r="K23" s="161">
        <v>0.7</v>
      </c>
      <c r="L23" s="161">
        <v>0.8</v>
      </c>
      <c r="M23" s="161">
        <v>1</v>
      </c>
      <c r="N23" s="161">
        <v>1</v>
      </c>
      <c r="O23" s="161">
        <v>0.8</v>
      </c>
      <c r="P23" s="161">
        <v>0.8</v>
      </c>
      <c r="Q23" s="161">
        <v>1</v>
      </c>
      <c r="R23" s="161">
        <v>1.8</v>
      </c>
      <c r="S23" s="161">
        <v>3.1</v>
      </c>
      <c r="T23" s="161">
        <v>6.2</v>
      </c>
      <c r="U23" s="161">
        <v>9</v>
      </c>
      <c r="V23" s="161">
        <f t="shared" si="1"/>
        <v>12.857142857142858</v>
      </c>
    </row>
    <row r="24" spans="1:22" ht="15">
      <c r="A24" s="10"/>
      <c r="B24" s="40" t="s">
        <v>0</v>
      </c>
      <c r="C24" s="201">
        <v>0.2</v>
      </c>
      <c r="D24" s="201">
        <v>0.3</v>
      </c>
      <c r="E24" s="201">
        <v>0.3</v>
      </c>
      <c r="F24" s="201">
        <v>0.4</v>
      </c>
      <c r="G24" s="201">
        <v>0.4</v>
      </c>
      <c r="H24" s="201">
        <v>0.5</v>
      </c>
      <c r="I24" s="201">
        <v>0.5</v>
      </c>
      <c r="J24" s="201">
        <v>0.7</v>
      </c>
      <c r="K24" s="201">
        <v>0.7</v>
      </c>
      <c r="L24" s="201">
        <v>0.7</v>
      </c>
      <c r="M24" s="201">
        <v>0.9</v>
      </c>
      <c r="N24" s="201">
        <v>0.9</v>
      </c>
      <c r="O24" s="201">
        <v>0.8</v>
      </c>
      <c r="P24" s="201">
        <v>0.7</v>
      </c>
      <c r="Q24" s="201">
        <v>0.9</v>
      </c>
      <c r="R24" s="201">
        <v>1.3</v>
      </c>
      <c r="S24" s="201">
        <v>1.9</v>
      </c>
      <c r="T24" s="201">
        <v>3.5</v>
      </c>
      <c r="U24" s="232">
        <v>5</v>
      </c>
      <c r="V24" s="197">
        <f t="shared" si="1"/>
        <v>7.142857142857143</v>
      </c>
    </row>
    <row r="25" spans="1:22" ht="15">
      <c r="A25" s="10"/>
      <c r="B25" s="41" t="s">
        <v>1</v>
      </c>
      <c r="C25" s="201">
        <v>0.3</v>
      </c>
      <c r="D25" s="201">
        <v>0.3</v>
      </c>
      <c r="E25" s="201">
        <v>0.4</v>
      </c>
      <c r="F25" s="201">
        <v>0.5</v>
      </c>
      <c r="G25" s="201">
        <v>0.5</v>
      </c>
      <c r="H25" s="201">
        <v>0.6</v>
      </c>
      <c r="I25" s="201">
        <v>0.6</v>
      </c>
      <c r="J25" s="201">
        <v>1.1</v>
      </c>
      <c r="K25" s="201">
        <v>0.8</v>
      </c>
      <c r="L25" s="201">
        <v>0.8</v>
      </c>
      <c r="M25" s="201">
        <v>1</v>
      </c>
      <c r="N25" s="201">
        <v>1</v>
      </c>
      <c r="O25" s="201">
        <v>0.9</v>
      </c>
      <c r="P25" s="201">
        <v>0.9</v>
      </c>
      <c r="Q25" s="201">
        <v>1.1</v>
      </c>
      <c r="R25" s="201">
        <v>2.2</v>
      </c>
      <c r="S25" s="201">
        <v>4.2</v>
      </c>
      <c r="T25" s="201">
        <v>8.9</v>
      </c>
      <c r="U25" s="93">
        <v>13</v>
      </c>
      <c r="V25" s="197">
        <f t="shared" si="1"/>
        <v>16.25</v>
      </c>
    </row>
    <row r="26" spans="1:22" ht="15">
      <c r="A26" s="342"/>
      <c r="B26" s="346" t="s">
        <v>39</v>
      </c>
      <c r="C26" s="162">
        <v>0.7</v>
      </c>
      <c r="D26" s="162">
        <v>0.7</v>
      </c>
      <c r="E26" s="162">
        <v>0.6</v>
      </c>
      <c r="F26" s="162">
        <v>0.7</v>
      </c>
      <c r="G26" s="162">
        <v>0.7</v>
      </c>
      <c r="H26" s="162">
        <v>0.6</v>
      </c>
      <c r="I26" s="162">
        <v>0.7</v>
      </c>
      <c r="J26" s="162">
        <v>0.7</v>
      </c>
      <c r="K26" s="162">
        <v>0.8</v>
      </c>
      <c r="L26" s="162">
        <v>1</v>
      </c>
      <c r="M26" s="162">
        <v>1.1</v>
      </c>
      <c r="N26" s="162">
        <v>1</v>
      </c>
      <c r="O26" s="162">
        <v>1.4</v>
      </c>
      <c r="P26" s="162">
        <v>1.9</v>
      </c>
      <c r="Q26" s="162">
        <v>2.7</v>
      </c>
      <c r="R26" s="162">
        <v>3.4</v>
      </c>
      <c r="S26" s="162">
        <v>4.1</v>
      </c>
      <c r="T26" s="162">
        <v>4.9</v>
      </c>
      <c r="U26" s="161">
        <v>4.9</v>
      </c>
      <c r="V26" s="161">
        <f t="shared" si="1"/>
        <v>6.125</v>
      </c>
    </row>
    <row r="27" spans="1:22" ht="15">
      <c r="A27" s="10"/>
      <c r="B27" s="40" t="s">
        <v>0</v>
      </c>
      <c r="C27" s="220">
        <v>0.2</v>
      </c>
      <c r="D27" s="220">
        <v>0.2</v>
      </c>
      <c r="E27" s="220">
        <v>0.2</v>
      </c>
      <c r="F27" s="220">
        <v>0.2</v>
      </c>
      <c r="G27" s="220">
        <v>0.2</v>
      </c>
      <c r="H27" s="220">
        <v>0.2</v>
      </c>
      <c r="I27" s="220">
        <v>0.3</v>
      </c>
      <c r="J27" s="220">
        <v>0.2</v>
      </c>
      <c r="K27" s="220">
        <v>0.3</v>
      </c>
      <c r="L27" s="85">
        <v>0.4</v>
      </c>
      <c r="M27" s="85">
        <v>0.4</v>
      </c>
      <c r="N27" s="85">
        <v>0.4</v>
      </c>
      <c r="O27" s="118">
        <v>0.6</v>
      </c>
      <c r="P27" s="85">
        <v>0.8</v>
      </c>
      <c r="Q27" s="85">
        <v>1.2</v>
      </c>
      <c r="R27" s="85">
        <v>1.6</v>
      </c>
      <c r="S27" s="85">
        <v>2</v>
      </c>
      <c r="T27" s="132">
        <v>2.4</v>
      </c>
      <c r="U27" s="221">
        <v>2.5</v>
      </c>
      <c r="V27" s="197">
        <f t="shared" si="1"/>
        <v>8.333333333333334</v>
      </c>
    </row>
    <row r="28" spans="1:22" ht="15">
      <c r="A28" s="10"/>
      <c r="B28" s="41" t="s">
        <v>1</v>
      </c>
      <c r="C28" s="222">
        <v>1.2</v>
      </c>
      <c r="D28" s="222">
        <v>1.1</v>
      </c>
      <c r="E28" s="222">
        <v>1</v>
      </c>
      <c r="F28" s="222">
        <v>1.2</v>
      </c>
      <c r="G28" s="222">
        <v>1.2</v>
      </c>
      <c r="H28" s="222">
        <v>1.1</v>
      </c>
      <c r="I28" s="222">
        <v>1.1</v>
      </c>
      <c r="J28" s="222">
        <v>1.2</v>
      </c>
      <c r="K28" s="222">
        <v>1.3</v>
      </c>
      <c r="L28" s="223">
        <v>1.6</v>
      </c>
      <c r="M28" s="223">
        <v>1.8</v>
      </c>
      <c r="N28" s="223">
        <v>1.6</v>
      </c>
      <c r="O28" s="224">
        <v>2.3</v>
      </c>
      <c r="P28" s="131">
        <v>3.1</v>
      </c>
      <c r="Q28" s="131">
        <v>4.2</v>
      </c>
      <c r="R28" s="131">
        <v>5.2</v>
      </c>
      <c r="S28" s="131">
        <v>6.3</v>
      </c>
      <c r="T28" s="132">
        <v>7.5</v>
      </c>
      <c r="U28" s="131">
        <v>7.3</v>
      </c>
      <c r="V28" s="197">
        <f t="shared" si="1"/>
        <v>5.615384615384615</v>
      </c>
    </row>
    <row r="29" spans="1:22" ht="15">
      <c r="A29" s="10"/>
      <c r="B29" s="39" t="s">
        <v>17</v>
      </c>
      <c r="C29" s="225" t="s">
        <v>58</v>
      </c>
      <c r="D29" s="225" t="s">
        <v>58</v>
      </c>
      <c r="E29" s="225" t="s">
        <v>58</v>
      </c>
      <c r="F29" s="225" t="s">
        <v>58</v>
      </c>
      <c r="G29" s="225" t="s">
        <v>58</v>
      </c>
      <c r="H29" s="225" t="s">
        <v>58</v>
      </c>
      <c r="I29" s="225">
        <v>0</v>
      </c>
      <c r="J29" s="225">
        <v>0</v>
      </c>
      <c r="K29" s="225" t="s">
        <v>58</v>
      </c>
      <c r="L29" s="225">
        <v>0</v>
      </c>
      <c r="M29" s="225">
        <v>0</v>
      </c>
      <c r="N29" s="225">
        <v>0</v>
      </c>
      <c r="O29" s="225">
        <v>0</v>
      </c>
      <c r="P29" s="225">
        <v>0</v>
      </c>
      <c r="Q29" s="225">
        <v>0.1</v>
      </c>
      <c r="R29" s="225">
        <v>0.3</v>
      </c>
      <c r="S29" s="225">
        <v>0.9</v>
      </c>
      <c r="T29" s="226">
        <v>1.8</v>
      </c>
      <c r="U29" s="227">
        <v>2.6</v>
      </c>
      <c r="V29" s="205"/>
    </row>
    <row r="30" spans="1:22" ht="15">
      <c r="A30" s="10"/>
      <c r="B30" s="40" t="s">
        <v>0</v>
      </c>
      <c r="C30" s="220" t="s">
        <v>58</v>
      </c>
      <c r="D30" s="220" t="s">
        <v>58</v>
      </c>
      <c r="E30" s="220" t="s">
        <v>58</v>
      </c>
      <c r="F30" s="220" t="s">
        <v>58</v>
      </c>
      <c r="G30" s="220" t="s">
        <v>58</v>
      </c>
      <c r="H30" s="220" t="s">
        <v>58</v>
      </c>
      <c r="I30" s="220" t="s">
        <v>58</v>
      </c>
      <c r="J30" s="220">
        <v>0</v>
      </c>
      <c r="K30" s="220" t="s">
        <v>58</v>
      </c>
      <c r="L30" s="220" t="s">
        <v>58</v>
      </c>
      <c r="M30" s="220" t="s">
        <v>58</v>
      </c>
      <c r="N30" s="220" t="s">
        <v>58</v>
      </c>
      <c r="O30" s="220" t="s">
        <v>58</v>
      </c>
      <c r="P30" s="220" t="s">
        <v>58</v>
      </c>
      <c r="Q30" s="220">
        <v>0</v>
      </c>
      <c r="R30" s="220">
        <v>0.2</v>
      </c>
      <c r="S30" s="220">
        <v>0.4</v>
      </c>
      <c r="T30" s="228">
        <v>0.9</v>
      </c>
      <c r="U30" s="84">
        <v>1.3</v>
      </c>
      <c r="V30" s="197"/>
    </row>
    <row r="31" spans="1:22" ht="15">
      <c r="A31" s="10"/>
      <c r="B31" s="41" t="s">
        <v>1</v>
      </c>
      <c r="C31" s="222" t="s">
        <v>58</v>
      </c>
      <c r="D31" s="222" t="s">
        <v>58</v>
      </c>
      <c r="E31" s="222" t="s">
        <v>58</v>
      </c>
      <c r="F31" s="222" t="s">
        <v>58</v>
      </c>
      <c r="G31" s="222" t="s">
        <v>58</v>
      </c>
      <c r="H31" s="222" t="s">
        <v>58</v>
      </c>
      <c r="I31" s="222">
        <v>0</v>
      </c>
      <c r="J31" s="222">
        <v>0</v>
      </c>
      <c r="K31" s="222" t="s">
        <v>58</v>
      </c>
      <c r="L31" s="222" t="s">
        <v>58</v>
      </c>
      <c r="M31" s="222" t="s">
        <v>58</v>
      </c>
      <c r="N31" s="222">
        <v>0</v>
      </c>
      <c r="O31" s="222">
        <v>0</v>
      </c>
      <c r="P31" s="222">
        <v>0</v>
      </c>
      <c r="Q31" s="222">
        <v>0.1</v>
      </c>
      <c r="R31" s="222">
        <v>0.5</v>
      </c>
      <c r="S31" s="222">
        <v>1.3</v>
      </c>
      <c r="T31" s="229">
        <v>2.8</v>
      </c>
      <c r="U31" s="230">
        <v>3.8</v>
      </c>
      <c r="V31" s="197"/>
    </row>
    <row r="32" spans="1:22" ht="15">
      <c r="A32" s="10"/>
      <c r="B32" s="39" t="s">
        <v>12</v>
      </c>
      <c r="C32" s="225">
        <v>0.7</v>
      </c>
      <c r="D32" s="225">
        <v>0.7</v>
      </c>
      <c r="E32" s="225">
        <v>0.6</v>
      </c>
      <c r="F32" s="225">
        <v>0.7</v>
      </c>
      <c r="G32" s="225">
        <v>0.7</v>
      </c>
      <c r="H32" s="225">
        <v>0.6</v>
      </c>
      <c r="I32" s="225">
        <v>0.7</v>
      </c>
      <c r="J32" s="225">
        <v>0.7</v>
      </c>
      <c r="K32" s="225">
        <v>0.8</v>
      </c>
      <c r="L32" s="225">
        <v>1</v>
      </c>
      <c r="M32" s="225">
        <v>1.1</v>
      </c>
      <c r="N32" s="225">
        <v>1</v>
      </c>
      <c r="O32" s="225">
        <v>1.4</v>
      </c>
      <c r="P32" s="225">
        <v>1.9</v>
      </c>
      <c r="Q32" s="225">
        <f>Q26-Q29</f>
        <v>2.6</v>
      </c>
      <c r="R32" s="225">
        <f aca="true" t="shared" si="4" ref="R32:T32">R26-R29</f>
        <v>3.1</v>
      </c>
      <c r="S32" s="225">
        <f t="shared" si="4"/>
        <v>3.1999999999999997</v>
      </c>
      <c r="T32" s="225">
        <f t="shared" si="4"/>
        <v>3.1000000000000005</v>
      </c>
      <c r="U32" s="225">
        <f aca="true" t="shared" si="5" ref="U32">U26-U29</f>
        <v>2.3000000000000003</v>
      </c>
      <c r="V32" s="205">
        <f>U32/K32</f>
        <v>2.875</v>
      </c>
    </row>
    <row r="33" spans="1:22" ht="15">
      <c r="A33" s="10"/>
      <c r="B33" s="40" t="s">
        <v>0</v>
      </c>
      <c r="C33" s="220">
        <v>0.2</v>
      </c>
      <c r="D33" s="220">
        <v>0.2</v>
      </c>
      <c r="E33" s="220">
        <v>0.2</v>
      </c>
      <c r="F33" s="220">
        <v>0.2</v>
      </c>
      <c r="G33" s="220">
        <v>0.2</v>
      </c>
      <c r="H33" s="220">
        <v>0.2</v>
      </c>
      <c r="I33" s="220">
        <v>0.3</v>
      </c>
      <c r="J33" s="220">
        <v>0.2</v>
      </c>
      <c r="K33" s="220">
        <v>0.3</v>
      </c>
      <c r="L33" s="220">
        <v>0.4</v>
      </c>
      <c r="M33" s="220">
        <v>0.4</v>
      </c>
      <c r="N33" s="220">
        <v>0.4</v>
      </c>
      <c r="O33" s="220">
        <v>0.6</v>
      </c>
      <c r="P33" s="220">
        <v>0.8</v>
      </c>
      <c r="Q33" s="220">
        <f>Q27-Q30</f>
        <v>1.2</v>
      </c>
      <c r="R33" s="220">
        <f aca="true" t="shared" si="6" ref="R33:T33">R27-R30</f>
        <v>1.4000000000000001</v>
      </c>
      <c r="S33" s="220">
        <f t="shared" si="6"/>
        <v>1.6</v>
      </c>
      <c r="T33" s="220">
        <f t="shared" si="6"/>
        <v>1.5</v>
      </c>
      <c r="U33" s="220">
        <f aca="true" t="shared" si="7" ref="U33">U27-U30</f>
        <v>1.2</v>
      </c>
      <c r="V33" s="197">
        <f>U33/K33</f>
        <v>4</v>
      </c>
    </row>
    <row r="34" spans="1:22" ht="15">
      <c r="A34" s="10"/>
      <c r="B34" s="41" t="s">
        <v>1</v>
      </c>
      <c r="C34" s="84">
        <v>1.2</v>
      </c>
      <c r="D34" s="84">
        <v>1.1</v>
      </c>
      <c r="E34" s="84">
        <v>1</v>
      </c>
      <c r="F34" s="84">
        <v>1.2</v>
      </c>
      <c r="G34" s="84">
        <v>1.2</v>
      </c>
      <c r="H34" s="84">
        <v>1.1</v>
      </c>
      <c r="I34" s="84">
        <v>1.1</v>
      </c>
      <c r="J34" s="84">
        <v>1.2</v>
      </c>
      <c r="K34" s="84">
        <v>1.3</v>
      </c>
      <c r="L34" s="84">
        <v>1.6</v>
      </c>
      <c r="M34" s="84">
        <v>1.8</v>
      </c>
      <c r="N34" s="84">
        <v>1.6</v>
      </c>
      <c r="O34" s="84">
        <v>2.3</v>
      </c>
      <c r="P34" s="84">
        <v>3.1</v>
      </c>
      <c r="Q34" s="84">
        <f>Q28-Q31</f>
        <v>4.1000000000000005</v>
      </c>
      <c r="R34" s="84">
        <f aca="true" t="shared" si="8" ref="R34:T34">R28-R31</f>
        <v>4.7</v>
      </c>
      <c r="S34" s="84">
        <f t="shared" si="8"/>
        <v>5</v>
      </c>
      <c r="T34" s="84">
        <f t="shared" si="8"/>
        <v>4.7</v>
      </c>
      <c r="U34" s="84">
        <f aca="true" t="shared" si="9" ref="U34">U28-U31</f>
        <v>3.5</v>
      </c>
      <c r="V34" s="197">
        <f>U34/K34</f>
        <v>2.692307692307692</v>
      </c>
    </row>
    <row r="35" spans="1:22" ht="15">
      <c r="A35" s="342"/>
      <c r="B35" s="346" t="s">
        <v>88</v>
      </c>
      <c r="C35" s="161">
        <v>1.4</v>
      </c>
      <c r="D35" s="161">
        <v>1.3</v>
      </c>
      <c r="E35" s="161">
        <v>1.3</v>
      </c>
      <c r="F35" s="161">
        <v>1.6</v>
      </c>
      <c r="G35" s="161">
        <v>1.8</v>
      </c>
      <c r="H35" s="161">
        <v>1.9</v>
      </c>
      <c r="I35" s="161">
        <v>2.1</v>
      </c>
      <c r="J35" s="161">
        <v>2.5</v>
      </c>
      <c r="K35" s="161">
        <v>2.2</v>
      </c>
      <c r="L35" s="161">
        <v>1.7</v>
      </c>
      <c r="M35" s="161">
        <v>1.4</v>
      </c>
      <c r="N35" s="161">
        <v>1.3</v>
      </c>
      <c r="O35" s="161">
        <v>1.5</v>
      </c>
      <c r="P35" s="161">
        <v>1.4</v>
      </c>
      <c r="Q35" s="161">
        <v>1.6</v>
      </c>
      <c r="R35" s="161">
        <v>1.7</v>
      </c>
      <c r="S35" s="161">
        <v>2.1</v>
      </c>
      <c r="T35" s="161">
        <v>3.2</v>
      </c>
      <c r="U35" s="161">
        <v>4.3</v>
      </c>
      <c r="V35" s="161">
        <f t="shared" si="0"/>
        <v>1.9545454545454544</v>
      </c>
    </row>
    <row r="36" spans="1:22" ht="15">
      <c r="A36" s="10"/>
      <c r="B36" s="348" t="s">
        <v>0</v>
      </c>
      <c r="C36" s="207">
        <v>0.6</v>
      </c>
      <c r="D36" s="207">
        <v>0.6</v>
      </c>
      <c r="E36" s="207">
        <v>0.7</v>
      </c>
      <c r="F36" s="207">
        <v>0.8</v>
      </c>
      <c r="G36" s="207">
        <v>0.9</v>
      </c>
      <c r="H36" s="207">
        <v>1</v>
      </c>
      <c r="I36" s="207">
        <v>1.1</v>
      </c>
      <c r="J36" s="207">
        <v>1.3</v>
      </c>
      <c r="K36" s="207">
        <v>1.1</v>
      </c>
      <c r="L36" s="193">
        <v>0.9</v>
      </c>
      <c r="M36" s="193">
        <v>0.7</v>
      </c>
      <c r="N36" s="193">
        <v>0.7</v>
      </c>
      <c r="O36" s="194">
        <v>0.8</v>
      </c>
      <c r="P36" s="193">
        <v>0.8</v>
      </c>
      <c r="Q36" s="193">
        <v>0.9</v>
      </c>
      <c r="R36" s="193">
        <v>1</v>
      </c>
      <c r="S36" s="193">
        <v>1.2</v>
      </c>
      <c r="T36" s="194">
        <v>1.8</v>
      </c>
      <c r="U36" s="208">
        <v>2.5</v>
      </c>
      <c r="V36" s="197">
        <f t="shared" si="0"/>
        <v>2.2727272727272725</v>
      </c>
    </row>
    <row r="37" spans="1:22" ht="15">
      <c r="A37" s="10"/>
      <c r="B37" s="349" t="s">
        <v>1</v>
      </c>
      <c r="C37" s="209">
        <v>2.1</v>
      </c>
      <c r="D37" s="209">
        <v>1.9</v>
      </c>
      <c r="E37" s="209">
        <v>2</v>
      </c>
      <c r="F37" s="209">
        <v>2.4</v>
      </c>
      <c r="G37" s="209">
        <v>2.7</v>
      </c>
      <c r="H37" s="209">
        <v>2.8</v>
      </c>
      <c r="I37" s="209">
        <v>3.1</v>
      </c>
      <c r="J37" s="209">
        <v>3.8</v>
      </c>
      <c r="K37" s="209">
        <v>3.2</v>
      </c>
      <c r="L37" s="203">
        <v>2.5</v>
      </c>
      <c r="M37" s="203">
        <v>2.1</v>
      </c>
      <c r="N37" s="203">
        <v>2</v>
      </c>
      <c r="O37" s="204">
        <v>2.2</v>
      </c>
      <c r="P37" s="203">
        <v>2</v>
      </c>
      <c r="Q37" s="203">
        <v>2.3</v>
      </c>
      <c r="R37" s="203">
        <v>2.4</v>
      </c>
      <c r="S37" s="203">
        <v>3.1</v>
      </c>
      <c r="T37" s="204">
        <v>4.7</v>
      </c>
      <c r="U37" s="206">
        <v>6.2</v>
      </c>
      <c r="V37" s="197">
        <f t="shared" si="0"/>
        <v>1.9375</v>
      </c>
    </row>
    <row r="38" spans="1:22" ht="15">
      <c r="A38" s="10"/>
      <c r="B38" s="353" t="s">
        <v>7</v>
      </c>
      <c r="C38" s="210">
        <v>0.7</v>
      </c>
      <c r="D38" s="210">
        <v>0.6</v>
      </c>
      <c r="E38" s="210">
        <v>0.6</v>
      </c>
      <c r="F38" s="210">
        <v>0.8</v>
      </c>
      <c r="G38" s="210">
        <v>0.8</v>
      </c>
      <c r="H38" s="210">
        <v>0.9</v>
      </c>
      <c r="I38" s="210">
        <v>1</v>
      </c>
      <c r="J38" s="210">
        <v>1.1</v>
      </c>
      <c r="K38" s="210">
        <v>1</v>
      </c>
      <c r="L38" s="210">
        <v>0.9</v>
      </c>
      <c r="M38" s="210">
        <v>0.7</v>
      </c>
      <c r="N38" s="210">
        <v>0.7</v>
      </c>
      <c r="O38" s="210">
        <v>0.8</v>
      </c>
      <c r="P38" s="210">
        <v>0.8</v>
      </c>
      <c r="Q38" s="210">
        <v>0.9</v>
      </c>
      <c r="R38" s="210">
        <v>1.1</v>
      </c>
      <c r="S38" s="210">
        <v>1.4</v>
      </c>
      <c r="T38" s="211">
        <v>2.3</v>
      </c>
      <c r="U38" s="210">
        <v>3.2</v>
      </c>
      <c r="V38" s="205">
        <f t="shared" si="0"/>
        <v>3.2</v>
      </c>
    </row>
    <row r="39" spans="1:22" ht="15">
      <c r="A39" s="10"/>
      <c r="B39" s="351" t="s">
        <v>0</v>
      </c>
      <c r="C39" s="207">
        <v>0.3</v>
      </c>
      <c r="D39" s="207">
        <v>0.3</v>
      </c>
      <c r="E39" s="207">
        <v>0.3</v>
      </c>
      <c r="F39" s="207">
        <v>0.4</v>
      </c>
      <c r="G39" s="207">
        <v>0.4</v>
      </c>
      <c r="H39" s="207">
        <v>0.4</v>
      </c>
      <c r="I39" s="207">
        <v>0.5</v>
      </c>
      <c r="J39" s="207">
        <v>0.6</v>
      </c>
      <c r="K39" s="207">
        <v>0.5</v>
      </c>
      <c r="L39" s="193">
        <v>0.4</v>
      </c>
      <c r="M39" s="193">
        <v>0.4</v>
      </c>
      <c r="N39" s="193">
        <v>0.4</v>
      </c>
      <c r="O39" s="194">
        <v>0.5</v>
      </c>
      <c r="P39" s="193">
        <v>0.5</v>
      </c>
      <c r="Q39" s="193">
        <v>0.5</v>
      </c>
      <c r="R39" s="193">
        <v>0.6</v>
      </c>
      <c r="S39" s="193">
        <v>0.8</v>
      </c>
      <c r="T39" s="194">
        <v>1.3</v>
      </c>
      <c r="U39" s="193">
        <v>1.8</v>
      </c>
      <c r="V39" s="197">
        <f aca="true" t="shared" si="10" ref="V39:V78">U39/K39</f>
        <v>3.6</v>
      </c>
    </row>
    <row r="40" spans="1:22" ht="15">
      <c r="A40" s="10"/>
      <c r="B40" s="345" t="s">
        <v>1</v>
      </c>
      <c r="C40" s="212">
        <v>1.1</v>
      </c>
      <c r="D40" s="212">
        <v>1</v>
      </c>
      <c r="E40" s="212">
        <v>1</v>
      </c>
      <c r="F40" s="212">
        <v>1.2</v>
      </c>
      <c r="G40" s="212">
        <v>1.3</v>
      </c>
      <c r="H40" s="212">
        <v>1.3</v>
      </c>
      <c r="I40" s="212">
        <v>1.4</v>
      </c>
      <c r="J40" s="212">
        <v>1.7</v>
      </c>
      <c r="K40" s="212">
        <v>1.5</v>
      </c>
      <c r="L40" s="203">
        <v>1.3</v>
      </c>
      <c r="M40" s="203">
        <v>1.1</v>
      </c>
      <c r="N40" s="203">
        <v>1</v>
      </c>
      <c r="O40" s="204">
        <v>1.2</v>
      </c>
      <c r="P40" s="203">
        <v>1.1</v>
      </c>
      <c r="Q40" s="203">
        <v>1.3</v>
      </c>
      <c r="R40" s="203">
        <v>1.6</v>
      </c>
      <c r="S40" s="203">
        <v>2.1</v>
      </c>
      <c r="T40" s="204">
        <v>3.3</v>
      </c>
      <c r="U40" s="203">
        <v>4.6</v>
      </c>
      <c r="V40" s="197">
        <f t="shared" si="10"/>
        <v>3.0666666666666664</v>
      </c>
    </row>
    <row r="41" spans="1:22" ht="15">
      <c r="A41" s="10"/>
      <c r="B41" s="354" t="s">
        <v>8</v>
      </c>
      <c r="C41" s="213">
        <f>C35-C38</f>
        <v>0.7</v>
      </c>
      <c r="D41" s="213">
        <f aca="true" t="shared" si="11" ref="D41:U41">D35-D38</f>
        <v>0.7000000000000001</v>
      </c>
      <c r="E41" s="213">
        <f t="shared" si="11"/>
        <v>0.7000000000000001</v>
      </c>
      <c r="F41" s="213">
        <f t="shared" si="11"/>
        <v>0.8</v>
      </c>
      <c r="G41" s="213">
        <f t="shared" si="11"/>
        <v>1</v>
      </c>
      <c r="H41" s="213">
        <f t="shared" si="11"/>
        <v>0.9999999999999999</v>
      </c>
      <c r="I41" s="213">
        <f t="shared" si="11"/>
        <v>1.1</v>
      </c>
      <c r="J41" s="213">
        <f t="shared" si="11"/>
        <v>1.4</v>
      </c>
      <c r="K41" s="213">
        <f t="shared" si="11"/>
        <v>1.2000000000000002</v>
      </c>
      <c r="L41" s="213">
        <f t="shared" si="11"/>
        <v>0.7999999999999999</v>
      </c>
      <c r="M41" s="213">
        <f t="shared" si="11"/>
        <v>0.7</v>
      </c>
      <c r="N41" s="213">
        <f t="shared" si="11"/>
        <v>0.6000000000000001</v>
      </c>
      <c r="O41" s="213">
        <f t="shared" si="11"/>
        <v>0.7</v>
      </c>
      <c r="P41" s="213">
        <f t="shared" si="11"/>
        <v>0.5999999999999999</v>
      </c>
      <c r="Q41" s="213">
        <f t="shared" si="11"/>
        <v>0.7000000000000001</v>
      </c>
      <c r="R41" s="213">
        <f t="shared" si="11"/>
        <v>0.5999999999999999</v>
      </c>
      <c r="S41" s="213">
        <f t="shared" si="11"/>
        <v>0.7000000000000002</v>
      </c>
      <c r="T41" s="213">
        <f t="shared" si="11"/>
        <v>0.9000000000000004</v>
      </c>
      <c r="U41" s="213">
        <f t="shared" si="11"/>
        <v>1.0999999999999996</v>
      </c>
      <c r="V41" s="205">
        <f t="shared" si="10"/>
        <v>0.9166666666666662</v>
      </c>
    </row>
    <row r="42" spans="1:22" ht="15">
      <c r="A42" s="10"/>
      <c r="B42" s="40" t="s">
        <v>0</v>
      </c>
      <c r="C42" s="216">
        <f>C36-C39</f>
        <v>0.3</v>
      </c>
      <c r="D42" s="216">
        <f aca="true" t="shared" si="12" ref="D42:U42">D36-D39</f>
        <v>0.3</v>
      </c>
      <c r="E42" s="216">
        <f t="shared" si="12"/>
        <v>0.39999999999999997</v>
      </c>
      <c r="F42" s="216">
        <f t="shared" si="12"/>
        <v>0.4</v>
      </c>
      <c r="G42" s="216">
        <f t="shared" si="12"/>
        <v>0.5</v>
      </c>
      <c r="H42" s="216">
        <f t="shared" si="12"/>
        <v>0.6</v>
      </c>
      <c r="I42" s="216">
        <f t="shared" si="12"/>
        <v>0.6000000000000001</v>
      </c>
      <c r="J42" s="216">
        <f t="shared" si="12"/>
        <v>0.7000000000000001</v>
      </c>
      <c r="K42" s="216">
        <f t="shared" si="12"/>
        <v>0.6000000000000001</v>
      </c>
      <c r="L42" s="216">
        <f t="shared" si="12"/>
        <v>0.5</v>
      </c>
      <c r="M42" s="216">
        <f t="shared" si="12"/>
        <v>0.29999999999999993</v>
      </c>
      <c r="N42" s="216">
        <f t="shared" si="12"/>
        <v>0.29999999999999993</v>
      </c>
      <c r="O42" s="216">
        <f t="shared" si="12"/>
        <v>0.30000000000000004</v>
      </c>
      <c r="P42" s="216">
        <f t="shared" si="12"/>
        <v>0.30000000000000004</v>
      </c>
      <c r="Q42" s="216">
        <f t="shared" si="12"/>
        <v>0.4</v>
      </c>
      <c r="R42" s="216">
        <f t="shared" si="12"/>
        <v>0.4</v>
      </c>
      <c r="S42" s="216">
        <f t="shared" si="12"/>
        <v>0.3999999999999999</v>
      </c>
      <c r="T42" s="216">
        <f t="shared" si="12"/>
        <v>0.5</v>
      </c>
      <c r="U42" s="216">
        <f t="shared" si="12"/>
        <v>0.7</v>
      </c>
      <c r="V42" s="197">
        <f t="shared" si="10"/>
        <v>1.1666666666666665</v>
      </c>
    </row>
    <row r="43" spans="1:22" ht="15">
      <c r="A43" s="10"/>
      <c r="B43" s="41" t="s">
        <v>1</v>
      </c>
      <c r="C43" s="217">
        <f>C37-C40</f>
        <v>1</v>
      </c>
      <c r="D43" s="217">
        <f aca="true" t="shared" si="13" ref="D43:U43">D37-D40</f>
        <v>0.8999999999999999</v>
      </c>
      <c r="E43" s="217">
        <f t="shared" si="13"/>
        <v>1</v>
      </c>
      <c r="F43" s="217">
        <f t="shared" si="13"/>
        <v>1.2</v>
      </c>
      <c r="G43" s="217">
        <f t="shared" si="13"/>
        <v>1.4000000000000001</v>
      </c>
      <c r="H43" s="217">
        <f t="shared" si="13"/>
        <v>1.4999999999999998</v>
      </c>
      <c r="I43" s="217">
        <f t="shared" si="13"/>
        <v>1.7000000000000002</v>
      </c>
      <c r="J43" s="217">
        <f t="shared" si="13"/>
        <v>2.0999999999999996</v>
      </c>
      <c r="K43" s="217">
        <f t="shared" si="13"/>
        <v>1.7000000000000002</v>
      </c>
      <c r="L43" s="217">
        <f t="shared" si="13"/>
        <v>1.2</v>
      </c>
      <c r="M43" s="217">
        <f t="shared" si="13"/>
        <v>1</v>
      </c>
      <c r="N43" s="217">
        <f t="shared" si="13"/>
        <v>1</v>
      </c>
      <c r="O43" s="217">
        <f t="shared" si="13"/>
        <v>1.0000000000000002</v>
      </c>
      <c r="P43" s="217">
        <f t="shared" si="13"/>
        <v>0.8999999999999999</v>
      </c>
      <c r="Q43" s="217">
        <f t="shared" si="13"/>
        <v>0.9999999999999998</v>
      </c>
      <c r="R43" s="217">
        <f t="shared" si="13"/>
        <v>0.7999999999999998</v>
      </c>
      <c r="S43" s="217">
        <f t="shared" si="13"/>
        <v>1</v>
      </c>
      <c r="T43" s="217">
        <f t="shared" si="13"/>
        <v>1.4000000000000004</v>
      </c>
      <c r="U43" s="217">
        <f t="shared" si="13"/>
        <v>1.6000000000000005</v>
      </c>
      <c r="V43" s="197">
        <f t="shared" si="10"/>
        <v>0.9411764705882355</v>
      </c>
    </row>
    <row r="44" spans="1:22" ht="15">
      <c r="A44" s="10"/>
      <c r="B44" s="354" t="s">
        <v>6</v>
      </c>
      <c r="C44" s="213">
        <v>0</v>
      </c>
      <c r="D44" s="213">
        <v>0</v>
      </c>
      <c r="E44" s="213">
        <v>0</v>
      </c>
      <c r="F44" s="213">
        <v>0</v>
      </c>
      <c r="G44" s="213">
        <v>0</v>
      </c>
      <c r="H44" s="213">
        <v>0</v>
      </c>
      <c r="I44" s="213">
        <v>0</v>
      </c>
      <c r="J44" s="213">
        <v>0.2</v>
      </c>
      <c r="K44" s="213">
        <v>0.1</v>
      </c>
      <c r="L44" s="213">
        <v>0</v>
      </c>
      <c r="M44" s="213">
        <v>0</v>
      </c>
      <c r="N44" s="213">
        <v>0.1</v>
      </c>
      <c r="O44" s="213">
        <v>0.1</v>
      </c>
      <c r="P44" s="213">
        <v>0.1</v>
      </c>
      <c r="Q44" s="213">
        <v>0.1</v>
      </c>
      <c r="R44" s="213">
        <v>0.2</v>
      </c>
      <c r="S44" s="213">
        <v>0.5</v>
      </c>
      <c r="T44" s="214">
        <v>1.3</v>
      </c>
      <c r="U44" s="215">
        <v>2.3</v>
      </c>
      <c r="V44" s="205">
        <f>U44/K44</f>
        <v>22.999999999999996</v>
      </c>
    </row>
    <row r="45" spans="1:22" ht="15">
      <c r="A45" s="10"/>
      <c r="B45" s="40" t="s">
        <v>0</v>
      </c>
      <c r="C45" s="220" t="s">
        <v>58</v>
      </c>
      <c r="D45" s="220" t="s">
        <v>58</v>
      </c>
      <c r="E45" s="220">
        <v>0</v>
      </c>
      <c r="F45" s="220" t="s">
        <v>58</v>
      </c>
      <c r="G45" s="216">
        <v>0</v>
      </c>
      <c r="H45" s="216">
        <v>0</v>
      </c>
      <c r="I45" s="216">
        <v>0</v>
      </c>
      <c r="J45" s="216">
        <v>0.1</v>
      </c>
      <c r="K45" s="216">
        <v>0</v>
      </c>
      <c r="L45" s="193">
        <v>0</v>
      </c>
      <c r="M45" s="193">
        <v>0</v>
      </c>
      <c r="N45" s="193">
        <v>0</v>
      </c>
      <c r="O45" s="194">
        <v>0</v>
      </c>
      <c r="P45" s="193">
        <v>0</v>
      </c>
      <c r="Q45" s="193">
        <v>0.1</v>
      </c>
      <c r="R45" s="193">
        <v>0.1</v>
      </c>
      <c r="S45" s="193">
        <v>0.3</v>
      </c>
      <c r="T45" s="194">
        <v>0.8</v>
      </c>
      <c r="U45" s="193">
        <v>1.3</v>
      </c>
      <c r="V45" s="197"/>
    </row>
    <row r="46" spans="1:22" ht="15">
      <c r="A46" s="10"/>
      <c r="B46" s="41" t="s">
        <v>1</v>
      </c>
      <c r="C46" s="217">
        <v>0</v>
      </c>
      <c r="D46" s="217">
        <v>0</v>
      </c>
      <c r="E46" s="217">
        <v>0</v>
      </c>
      <c r="F46" s="217">
        <v>0</v>
      </c>
      <c r="G46" s="217">
        <v>0.1</v>
      </c>
      <c r="H46" s="217">
        <v>0.1</v>
      </c>
      <c r="I46" s="217">
        <v>0.1</v>
      </c>
      <c r="J46" s="217">
        <v>0.2</v>
      </c>
      <c r="K46" s="217">
        <v>0.1</v>
      </c>
      <c r="L46" s="218">
        <v>0.1</v>
      </c>
      <c r="M46" s="218">
        <v>0.1</v>
      </c>
      <c r="N46" s="218">
        <v>0.1</v>
      </c>
      <c r="O46" s="219">
        <v>0.1</v>
      </c>
      <c r="P46" s="193">
        <v>0.1</v>
      </c>
      <c r="Q46" s="193">
        <v>0.1</v>
      </c>
      <c r="R46" s="193">
        <v>0.3</v>
      </c>
      <c r="S46" s="193">
        <v>0.7</v>
      </c>
      <c r="T46" s="194">
        <v>2</v>
      </c>
      <c r="U46" s="206">
        <v>3.3</v>
      </c>
      <c r="V46" s="197">
        <f t="shared" si="10"/>
        <v>32.99999999999999</v>
      </c>
    </row>
    <row r="47" spans="1:22" ht="15">
      <c r="A47" s="10"/>
      <c r="B47" s="354" t="s">
        <v>9</v>
      </c>
      <c r="C47" s="213">
        <f>C35-C44</f>
        <v>1.4</v>
      </c>
      <c r="D47" s="213">
        <f aca="true" t="shared" si="14" ref="D47:U47">D35-D44</f>
        <v>1.3</v>
      </c>
      <c r="E47" s="213">
        <f t="shared" si="14"/>
        <v>1.3</v>
      </c>
      <c r="F47" s="213">
        <f t="shared" si="14"/>
        <v>1.6</v>
      </c>
      <c r="G47" s="213">
        <f t="shared" si="14"/>
        <v>1.8</v>
      </c>
      <c r="H47" s="213">
        <f t="shared" si="14"/>
        <v>1.9</v>
      </c>
      <c r="I47" s="213">
        <f t="shared" si="14"/>
        <v>2.1</v>
      </c>
      <c r="J47" s="213">
        <f t="shared" si="14"/>
        <v>2.3</v>
      </c>
      <c r="K47" s="213">
        <f t="shared" si="14"/>
        <v>2.1</v>
      </c>
      <c r="L47" s="213">
        <f t="shared" si="14"/>
        <v>1.7</v>
      </c>
      <c r="M47" s="213">
        <f t="shared" si="14"/>
        <v>1.4</v>
      </c>
      <c r="N47" s="213">
        <f t="shared" si="14"/>
        <v>1.2</v>
      </c>
      <c r="O47" s="213">
        <f t="shared" si="14"/>
        <v>1.4</v>
      </c>
      <c r="P47" s="213">
        <f t="shared" si="14"/>
        <v>1.2999999999999998</v>
      </c>
      <c r="Q47" s="213">
        <f t="shared" si="14"/>
        <v>1.5</v>
      </c>
      <c r="R47" s="213">
        <f t="shared" si="14"/>
        <v>1.5</v>
      </c>
      <c r="S47" s="213">
        <f t="shared" si="14"/>
        <v>1.6</v>
      </c>
      <c r="T47" s="213">
        <f t="shared" si="14"/>
        <v>1.9000000000000001</v>
      </c>
      <c r="U47" s="213">
        <f t="shared" si="14"/>
        <v>2</v>
      </c>
      <c r="V47" s="205">
        <f t="shared" si="10"/>
        <v>0.9523809523809523</v>
      </c>
    </row>
    <row r="48" spans="1:22" ht="15">
      <c r="A48" s="10"/>
      <c r="B48" s="40" t="s">
        <v>0</v>
      </c>
      <c r="C48" s="220">
        <v>0.6</v>
      </c>
      <c r="D48" s="220">
        <v>0.6</v>
      </c>
      <c r="E48" s="216">
        <f>E36-E45</f>
        <v>0.7</v>
      </c>
      <c r="F48" s="216">
        <v>0.8</v>
      </c>
      <c r="G48" s="216">
        <f aca="true" t="shared" si="15" ref="G48:U48">G36-G45</f>
        <v>0.9</v>
      </c>
      <c r="H48" s="216">
        <f t="shared" si="15"/>
        <v>1</v>
      </c>
      <c r="I48" s="216">
        <f t="shared" si="15"/>
        <v>1.1</v>
      </c>
      <c r="J48" s="216">
        <f t="shared" si="15"/>
        <v>1.2</v>
      </c>
      <c r="K48" s="216">
        <f t="shared" si="15"/>
        <v>1.1</v>
      </c>
      <c r="L48" s="216">
        <f t="shared" si="15"/>
        <v>0.9</v>
      </c>
      <c r="M48" s="216">
        <f t="shared" si="15"/>
        <v>0.7</v>
      </c>
      <c r="N48" s="216">
        <f t="shared" si="15"/>
        <v>0.7</v>
      </c>
      <c r="O48" s="216">
        <f t="shared" si="15"/>
        <v>0.8</v>
      </c>
      <c r="P48" s="216">
        <f t="shared" si="15"/>
        <v>0.8</v>
      </c>
      <c r="Q48" s="216">
        <f t="shared" si="15"/>
        <v>0.8</v>
      </c>
      <c r="R48" s="216">
        <f t="shared" si="15"/>
        <v>0.9</v>
      </c>
      <c r="S48" s="216">
        <f t="shared" si="15"/>
        <v>0.8999999999999999</v>
      </c>
      <c r="T48" s="216">
        <f t="shared" si="15"/>
        <v>1</v>
      </c>
      <c r="U48" s="216">
        <f t="shared" si="15"/>
        <v>1.2</v>
      </c>
      <c r="V48" s="197">
        <f t="shared" si="10"/>
        <v>1.0909090909090908</v>
      </c>
    </row>
    <row r="49" spans="1:22" ht="15">
      <c r="A49" s="10"/>
      <c r="B49" s="41" t="s">
        <v>1</v>
      </c>
      <c r="C49" s="209">
        <f>C37-C46</f>
        <v>2.1</v>
      </c>
      <c r="D49" s="209">
        <f aca="true" t="shared" si="16" ref="D49:U49">D37-D46</f>
        <v>1.9</v>
      </c>
      <c r="E49" s="209">
        <f t="shared" si="16"/>
        <v>2</v>
      </c>
      <c r="F49" s="209">
        <f t="shared" si="16"/>
        <v>2.4</v>
      </c>
      <c r="G49" s="209">
        <f t="shared" si="16"/>
        <v>2.6</v>
      </c>
      <c r="H49" s="209">
        <f t="shared" si="16"/>
        <v>2.6999999999999997</v>
      </c>
      <c r="I49" s="209">
        <f t="shared" si="16"/>
        <v>3</v>
      </c>
      <c r="J49" s="209">
        <f t="shared" si="16"/>
        <v>3.5999999999999996</v>
      </c>
      <c r="K49" s="209">
        <f t="shared" si="16"/>
        <v>3.1</v>
      </c>
      <c r="L49" s="209">
        <f t="shared" si="16"/>
        <v>2.4</v>
      </c>
      <c r="M49" s="209">
        <f t="shared" si="16"/>
        <v>2</v>
      </c>
      <c r="N49" s="209">
        <f t="shared" si="16"/>
        <v>1.9</v>
      </c>
      <c r="O49" s="209">
        <f t="shared" si="16"/>
        <v>2.1</v>
      </c>
      <c r="P49" s="209">
        <f t="shared" si="16"/>
        <v>1.9</v>
      </c>
      <c r="Q49" s="209">
        <f t="shared" si="16"/>
        <v>2.1999999999999997</v>
      </c>
      <c r="R49" s="209">
        <f t="shared" si="16"/>
        <v>2.1</v>
      </c>
      <c r="S49" s="209">
        <f t="shared" si="16"/>
        <v>2.4000000000000004</v>
      </c>
      <c r="T49" s="209">
        <f t="shared" si="16"/>
        <v>2.7</v>
      </c>
      <c r="U49" s="209">
        <f t="shared" si="16"/>
        <v>2.9000000000000004</v>
      </c>
      <c r="V49" s="197">
        <f t="shared" si="10"/>
        <v>0.935483870967742</v>
      </c>
    </row>
    <row r="50" spans="1:22" ht="15">
      <c r="A50" s="10"/>
      <c r="B50" s="355" t="s">
        <v>32</v>
      </c>
      <c r="C50" s="161">
        <v>0.2</v>
      </c>
      <c r="D50" s="161">
        <v>0.2</v>
      </c>
      <c r="E50" s="161">
        <v>0.2</v>
      </c>
      <c r="F50" s="161">
        <v>0.3</v>
      </c>
      <c r="G50" s="161">
        <v>0.4</v>
      </c>
      <c r="H50" s="161">
        <v>0.4</v>
      </c>
      <c r="I50" s="161">
        <v>0.5</v>
      </c>
      <c r="J50" s="161">
        <v>0.5</v>
      </c>
      <c r="K50" s="161">
        <v>0.4</v>
      </c>
      <c r="L50" s="161">
        <v>0.4</v>
      </c>
      <c r="M50" s="161">
        <v>0.5</v>
      </c>
      <c r="N50" s="161">
        <v>0.6</v>
      </c>
      <c r="O50" s="161">
        <v>0.7</v>
      </c>
      <c r="P50" s="161">
        <v>0.8</v>
      </c>
      <c r="Q50" s="161">
        <v>1.2</v>
      </c>
      <c r="R50" s="161">
        <v>1.4</v>
      </c>
      <c r="S50" s="161">
        <v>1.8</v>
      </c>
      <c r="T50" s="161">
        <v>2.4</v>
      </c>
      <c r="U50" s="161">
        <v>3.2</v>
      </c>
      <c r="V50" s="161">
        <f t="shared" si="10"/>
        <v>8</v>
      </c>
    </row>
    <row r="51" spans="1:22" ht="15">
      <c r="A51" s="10"/>
      <c r="B51" s="40" t="s">
        <v>0</v>
      </c>
      <c r="C51" s="220">
        <v>0.1</v>
      </c>
      <c r="D51" s="220">
        <v>0.1</v>
      </c>
      <c r="E51" s="220">
        <v>0.1</v>
      </c>
      <c r="F51" s="220">
        <v>0.2</v>
      </c>
      <c r="G51" s="220">
        <v>0.2</v>
      </c>
      <c r="H51" s="220">
        <v>0.3</v>
      </c>
      <c r="I51" s="220">
        <v>0.3</v>
      </c>
      <c r="J51" s="220">
        <v>0.3</v>
      </c>
      <c r="K51" s="220">
        <v>0.3</v>
      </c>
      <c r="L51" s="85">
        <v>0.2</v>
      </c>
      <c r="M51" s="85">
        <v>0.3</v>
      </c>
      <c r="N51" s="85">
        <v>0.4</v>
      </c>
      <c r="O51" s="118">
        <v>0.4</v>
      </c>
      <c r="P51" s="85">
        <v>0.5</v>
      </c>
      <c r="Q51" s="85">
        <v>0.7</v>
      </c>
      <c r="R51" s="85">
        <v>0.8</v>
      </c>
      <c r="S51" s="85">
        <v>1.1</v>
      </c>
      <c r="T51" s="132">
        <v>1.4</v>
      </c>
      <c r="U51" s="221">
        <v>1.9</v>
      </c>
      <c r="V51" s="197">
        <f t="shared" si="10"/>
        <v>6.333333333333333</v>
      </c>
    </row>
    <row r="52" spans="1:22" ht="15">
      <c r="A52" s="10"/>
      <c r="B52" s="41" t="s">
        <v>1</v>
      </c>
      <c r="C52" s="222">
        <v>0.3</v>
      </c>
      <c r="D52" s="222">
        <v>0.3</v>
      </c>
      <c r="E52" s="222">
        <v>0.3</v>
      </c>
      <c r="F52" s="222">
        <v>0.5</v>
      </c>
      <c r="G52" s="222">
        <v>0.6</v>
      </c>
      <c r="H52" s="222">
        <v>0.6</v>
      </c>
      <c r="I52" s="222">
        <v>0.8</v>
      </c>
      <c r="J52" s="222">
        <v>0.7</v>
      </c>
      <c r="K52" s="222">
        <v>0.7</v>
      </c>
      <c r="L52" s="223">
        <v>0.6</v>
      </c>
      <c r="M52" s="223">
        <v>0.8</v>
      </c>
      <c r="N52" s="223">
        <v>0.8</v>
      </c>
      <c r="O52" s="224">
        <v>1</v>
      </c>
      <c r="P52" s="131">
        <v>1.2</v>
      </c>
      <c r="Q52" s="131">
        <v>1.6</v>
      </c>
      <c r="R52" s="131">
        <v>1.9</v>
      </c>
      <c r="S52" s="131">
        <v>2.5</v>
      </c>
      <c r="T52" s="132">
        <v>3.4</v>
      </c>
      <c r="U52" s="131">
        <v>4.5</v>
      </c>
      <c r="V52" s="197">
        <f t="shared" si="10"/>
        <v>6.428571428571429</v>
      </c>
    </row>
    <row r="53" spans="1:22" ht="15">
      <c r="A53" s="10"/>
      <c r="B53" s="39" t="s">
        <v>18</v>
      </c>
      <c r="C53" s="225">
        <v>0.1</v>
      </c>
      <c r="D53" s="225">
        <v>0.1</v>
      </c>
      <c r="E53" s="225">
        <v>0.1</v>
      </c>
      <c r="F53" s="225">
        <v>0.1</v>
      </c>
      <c r="G53" s="225">
        <v>0.1</v>
      </c>
      <c r="H53" s="225">
        <v>0.1</v>
      </c>
      <c r="I53" s="225">
        <v>0.2</v>
      </c>
      <c r="J53" s="225">
        <v>0.2</v>
      </c>
      <c r="K53" s="225">
        <v>0.2</v>
      </c>
      <c r="L53" s="225">
        <v>0.2</v>
      </c>
      <c r="M53" s="225">
        <v>0.2</v>
      </c>
      <c r="N53" s="225">
        <v>0.2</v>
      </c>
      <c r="O53" s="225">
        <v>0.3</v>
      </c>
      <c r="P53" s="225">
        <v>0.3</v>
      </c>
      <c r="Q53" s="225">
        <v>0.4</v>
      </c>
      <c r="R53" s="225">
        <v>0.6</v>
      </c>
      <c r="S53" s="225">
        <v>0.7</v>
      </c>
      <c r="T53" s="226">
        <v>1.1</v>
      </c>
      <c r="U53" s="233">
        <v>1.7</v>
      </c>
      <c r="V53" s="205">
        <f t="shared" si="10"/>
        <v>8.5</v>
      </c>
    </row>
    <row r="54" spans="1:22" ht="15">
      <c r="A54" s="10"/>
      <c r="B54" s="40" t="s">
        <v>0</v>
      </c>
      <c r="C54" s="220">
        <v>0</v>
      </c>
      <c r="D54" s="220">
        <v>0</v>
      </c>
      <c r="E54" s="220">
        <v>0</v>
      </c>
      <c r="F54" s="220">
        <v>0.1</v>
      </c>
      <c r="G54" s="220">
        <v>0.1</v>
      </c>
      <c r="H54" s="220">
        <v>0.1</v>
      </c>
      <c r="I54" s="220">
        <v>0.1</v>
      </c>
      <c r="J54" s="220">
        <v>0.1</v>
      </c>
      <c r="K54" s="220">
        <v>0.1</v>
      </c>
      <c r="L54" s="220">
        <v>0.1</v>
      </c>
      <c r="M54" s="220">
        <v>0.1</v>
      </c>
      <c r="N54" s="220">
        <v>0.2</v>
      </c>
      <c r="O54" s="220">
        <v>0.2</v>
      </c>
      <c r="P54" s="220">
        <v>0.2</v>
      </c>
      <c r="Q54" s="220">
        <v>0.3</v>
      </c>
      <c r="R54" s="220">
        <v>0.4</v>
      </c>
      <c r="S54" s="220">
        <v>0.5</v>
      </c>
      <c r="T54" s="228">
        <v>0.7</v>
      </c>
      <c r="U54" s="84">
        <v>1.1</v>
      </c>
      <c r="V54" s="197">
        <f t="shared" si="10"/>
        <v>11</v>
      </c>
    </row>
    <row r="55" spans="1:22" ht="15">
      <c r="A55" s="10"/>
      <c r="B55" s="41" t="s">
        <v>1</v>
      </c>
      <c r="C55" s="222">
        <v>0.1</v>
      </c>
      <c r="D55" s="222">
        <v>0.1</v>
      </c>
      <c r="E55" s="222">
        <v>0.1</v>
      </c>
      <c r="F55" s="222">
        <v>0.1</v>
      </c>
      <c r="G55" s="222">
        <v>0.2</v>
      </c>
      <c r="H55" s="222">
        <v>0.2</v>
      </c>
      <c r="I55" s="222">
        <v>0.2</v>
      </c>
      <c r="J55" s="222">
        <v>0.2</v>
      </c>
      <c r="K55" s="222">
        <v>0.2</v>
      </c>
      <c r="L55" s="222">
        <v>0.2</v>
      </c>
      <c r="M55" s="222">
        <v>0.3</v>
      </c>
      <c r="N55" s="222">
        <v>0.2</v>
      </c>
      <c r="O55" s="222">
        <v>0.4</v>
      </c>
      <c r="P55" s="222">
        <v>0.4</v>
      </c>
      <c r="Q55" s="222">
        <v>0.6</v>
      </c>
      <c r="R55" s="222">
        <v>0.8</v>
      </c>
      <c r="S55" s="222">
        <v>1</v>
      </c>
      <c r="T55" s="229">
        <v>1.5</v>
      </c>
      <c r="U55" s="93">
        <v>2.2</v>
      </c>
      <c r="V55" s="197">
        <f t="shared" si="10"/>
        <v>11</v>
      </c>
    </row>
    <row r="56" spans="1:22" ht="15">
      <c r="A56" s="10"/>
      <c r="B56" s="39" t="s">
        <v>21</v>
      </c>
      <c r="C56" s="225">
        <f>C50-C53</f>
        <v>0.1</v>
      </c>
      <c r="D56" s="225">
        <f aca="true" t="shared" si="17" ref="D56:U56">D50-D53</f>
        <v>0.1</v>
      </c>
      <c r="E56" s="225">
        <f t="shared" si="17"/>
        <v>0.1</v>
      </c>
      <c r="F56" s="225">
        <f t="shared" si="17"/>
        <v>0.19999999999999998</v>
      </c>
      <c r="G56" s="225">
        <f t="shared" si="17"/>
        <v>0.30000000000000004</v>
      </c>
      <c r="H56" s="225">
        <f t="shared" si="17"/>
        <v>0.30000000000000004</v>
      </c>
      <c r="I56" s="225">
        <f t="shared" si="17"/>
        <v>0.3</v>
      </c>
      <c r="J56" s="225">
        <f t="shared" si="17"/>
        <v>0.3</v>
      </c>
      <c r="K56" s="225">
        <f t="shared" si="17"/>
        <v>0.2</v>
      </c>
      <c r="L56" s="225">
        <f t="shared" si="17"/>
        <v>0.2</v>
      </c>
      <c r="M56" s="225">
        <f t="shared" si="17"/>
        <v>0.3</v>
      </c>
      <c r="N56" s="225">
        <f t="shared" si="17"/>
        <v>0.39999999999999997</v>
      </c>
      <c r="O56" s="225">
        <f t="shared" si="17"/>
        <v>0.39999999999999997</v>
      </c>
      <c r="P56" s="225">
        <f t="shared" si="17"/>
        <v>0.5</v>
      </c>
      <c r="Q56" s="225">
        <f t="shared" si="17"/>
        <v>0.7999999999999999</v>
      </c>
      <c r="R56" s="225">
        <f t="shared" si="17"/>
        <v>0.7999999999999999</v>
      </c>
      <c r="S56" s="225">
        <f t="shared" si="17"/>
        <v>1.1</v>
      </c>
      <c r="T56" s="225">
        <f t="shared" si="17"/>
        <v>1.2999999999999998</v>
      </c>
      <c r="U56" s="225">
        <f t="shared" si="17"/>
        <v>1.5000000000000002</v>
      </c>
      <c r="V56" s="205">
        <f t="shared" si="10"/>
        <v>7.500000000000001</v>
      </c>
    </row>
    <row r="57" spans="1:22" ht="15">
      <c r="A57" s="10"/>
      <c r="B57" s="40" t="s">
        <v>0</v>
      </c>
      <c r="C57" s="201">
        <f>C51-C54</f>
        <v>0.1</v>
      </c>
      <c r="D57" s="201">
        <f aca="true" t="shared" si="18" ref="D57:U57">D51-D54</f>
        <v>0.1</v>
      </c>
      <c r="E57" s="201">
        <f t="shared" si="18"/>
        <v>0.1</v>
      </c>
      <c r="F57" s="201">
        <f t="shared" si="18"/>
        <v>0.1</v>
      </c>
      <c r="G57" s="201">
        <f t="shared" si="18"/>
        <v>0.1</v>
      </c>
      <c r="H57" s="201">
        <f t="shared" si="18"/>
        <v>0.19999999999999998</v>
      </c>
      <c r="I57" s="201">
        <f t="shared" si="18"/>
        <v>0.19999999999999998</v>
      </c>
      <c r="J57" s="201">
        <f t="shared" si="18"/>
        <v>0.19999999999999998</v>
      </c>
      <c r="K57" s="201">
        <f t="shared" si="18"/>
        <v>0.19999999999999998</v>
      </c>
      <c r="L57" s="201">
        <f t="shared" si="18"/>
        <v>0.1</v>
      </c>
      <c r="M57" s="201">
        <f t="shared" si="18"/>
        <v>0.19999999999999998</v>
      </c>
      <c r="N57" s="201">
        <f t="shared" si="18"/>
        <v>0.2</v>
      </c>
      <c r="O57" s="201">
        <f t="shared" si="18"/>
        <v>0.2</v>
      </c>
      <c r="P57" s="201">
        <f t="shared" si="18"/>
        <v>0.3</v>
      </c>
      <c r="Q57" s="201">
        <f t="shared" si="18"/>
        <v>0.39999999999999997</v>
      </c>
      <c r="R57" s="201">
        <f t="shared" si="18"/>
        <v>0.4</v>
      </c>
      <c r="S57" s="201">
        <f t="shared" si="18"/>
        <v>0.6000000000000001</v>
      </c>
      <c r="T57" s="201">
        <f t="shared" si="18"/>
        <v>0.7</v>
      </c>
      <c r="U57" s="201">
        <f t="shared" si="18"/>
        <v>0.7999999999999998</v>
      </c>
      <c r="V57" s="197">
        <f t="shared" si="10"/>
        <v>3.9999999999999996</v>
      </c>
    </row>
    <row r="58" spans="1:22" ht="15">
      <c r="A58" s="10"/>
      <c r="B58" s="41" t="s">
        <v>1</v>
      </c>
      <c r="C58" s="222">
        <f>C52-C55</f>
        <v>0.19999999999999998</v>
      </c>
      <c r="D58" s="222">
        <f aca="true" t="shared" si="19" ref="D58:U58">D52-D55</f>
        <v>0.19999999999999998</v>
      </c>
      <c r="E58" s="222">
        <f t="shared" si="19"/>
        <v>0.19999999999999998</v>
      </c>
      <c r="F58" s="222">
        <f t="shared" si="19"/>
        <v>0.4</v>
      </c>
      <c r="G58" s="222">
        <f t="shared" si="19"/>
        <v>0.39999999999999997</v>
      </c>
      <c r="H58" s="222">
        <f t="shared" si="19"/>
        <v>0.39999999999999997</v>
      </c>
      <c r="I58" s="222">
        <f t="shared" si="19"/>
        <v>0.6000000000000001</v>
      </c>
      <c r="J58" s="222">
        <f t="shared" si="19"/>
        <v>0.49999999999999994</v>
      </c>
      <c r="K58" s="222">
        <f t="shared" si="19"/>
        <v>0.49999999999999994</v>
      </c>
      <c r="L58" s="222">
        <f t="shared" si="19"/>
        <v>0.39999999999999997</v>
      </c>
      <c r="M58" s="222">
        <f t="shared" si="19"/>
        <v>0.5</v>
      </c>
      <c r="N58" s="222">
        <f t="shared" si="19"/>
        <v>0.6000000000000001</v>
      </c>
      <c r="O58" s="222">
        <f t="shared" si="19"/>
        <v>0.6</v>
      </c>
      <c r="P58" s="222">
        <f t="shared" si="19"/>
        <v>0.7999999999999999</v>
      </c>
      <c r="Q58" s="222">
        <f t="shared" si="19"/>
        <v>1</v>
      </c>
      <c r="R58" s="222">
        <f t="shared" si="19"/>
        <v>1.0999999999999999</v>
      </c>
      <c r="S58" s="222">
        <f t="shared" si="19"/>
        <v>1.5</v>
      </c>
      <c r="T58" s="222">
        <f t="shared" si="19"/>
        <v>1.9</v>
      </c>
      <c r="U58" s="222">
        <f t="shared" si="19"/>
        <v>2.3</v>
      </c>
      <c r="V58" s="197">
        <f t="shared" si="10"/>
        <v>4.6000000000000005</v>
      </c>
    </row>
    <row r="59" spans="1:22" ht="15">
      <c r="A59" s="10"/>
      <c r="B59" s="39" t="s">
        <v>19</v>
      </c>
      <c r="C59" s="225" t="s">
        <v>58</v>
      </c>
      <c r="D59" s="225" t="s">
        <v>58</v>
      </c>
      <c r="E59" s="225" t="s">
        <v>58</v>
      </c>
      <c r="F59" s="225" t="s">
        <v>58</v>
      </c>
      <c r="G59" s="225">
        <v>0</v>
      </c>
      <c r="H59" s="225">
        <v>0</v>
      </c>
      <c r="I59" s="225">
        <v>0</v>
      </c>
      <c r="J59" s="225">
        <v>0</v>
      </c>
      <c r="K59" s="225">
        <v>0</v>
      </c>
      <c r="L59" s="225">
        <v>0</v>
      </c>
      <c r="M59" s="225">
        <v>0</v>
      </c>
      <c r="N59" s="225">
        <v>0</v>
      </c>
      <c r="O59" s="225">
        <v>0</v>
      </c>
      <c r="P59" s="225">
        <v>0</v>
      </c>
      <c r="Q59" s="225">
        <v>0.1</v>
      </c>
      <c r="R59" s="225">
        <v>0.1</v>
      </c>
      <c r="S59" s="225">
        <v>0.2</v>
      </c>
      <c r="T59" s="226">
        <v>0.3</v>
      </c>
      <c r="U59" s="231">
        <v>0.8</v>
      </c>
      <c r="V59" s="205"/>
    </row>
    <row r="60" spans="1:22" ht="15">
      <c r="A60" s="10"/>
      <c r="B60" s="40" t="s">
        <v>0</v>
      </c>
      <c r="C60" s="201" t="s">
        <v>58</v>
      </c>
      <c r="D60" s="201" t="s">
        <v>58</v>
      </c>
      <c r="E60" s="201" t="s">
        <v>58</v>
      </c>
      <c r="F60" s="201" t="s">
        <v>58</v>
      </c>
      <c r="G60" s="201" t="s">
        <v>58</v>
      </c>
      <c r="H60" s="201" t="s">
        <v>58</v>
      </c>
      <c r="I60" s="201" t="s">
        <v>58</v>
      </c>
      <c r="J60" s="201" t="s">
        <v>58</v>
      </c>
      <c r="K60" s="201" t="s">
        <v>58</v>
      </c>
      <c r="L60" s="201" t="s">
        <v>58</v>
      </c>
      <c r="M60" s="201">
        <v>0</v>
      </c>
      <c r="N60" s="201">
        <v>0</v>
      </c>
      <c r="O60" s="201">
        <v>0</v>
      </c>
      <c r="P60" s="201">
        <v>0</v>
      </c>
      <c r="Q60" s="201">
        <v>0</v>
      </c>
      <c r="R60" s="201">
        <v>0.1</v>
      </c>
      <c r="S60" s="201">
        <v>0.1</v>
      </c>
      <c r="T60" s="201">
        <v>0.2</v>
      </c>
      <c r="U60" s="84">
        <v>0.5</v>
      </c>
      <c r="V60" s="197"/>
    </row>
    <row r="61" spans="1:22" ht="15">
      <c r="A61" s="10"/>
      <c r="B61" s="41" t="s">
        <v>1</v>
      </c>
      <c r="C61" s="222" t="s">
        <v>58</v>
      </c>
      <c r="D61" s="222" t="s">
        <v>58</v>
      </c>
      <c r="E61" s="222" t="s">
        <v>58</v>
      </c>
      <c r="F61" s="222" t="s">
        <v>58</v>
      </c>
      <c r="G61" s="222" t="s">
        <v>58</v>
      </c>
      <c r="H61" s="222" t="s">
        <v>58</v>
      </c>
      <c r="I61" s="222">
        <v>0</v>
      </c>
      <c r="J61" s="222">
        <v>0</v>
      </c>
      <c r="K61" s="222" t="s">
        <v>58</v>
      </c>
      <c r="L61" s="222">
        <v>0</v>
      </c>
      <c r="M61" s="222">
        <v>0</v>
      </c>
      <c r="N61" s="222">
        <v>0</v>
      </c>
      <c r="O61" s="222">
        <v>0</v>
      </c>
      <c r="P61" s="222">
        <v>0</v>
      </c>
      <c r="Q61" s="222">
        <v>0.1</v>
      </c>
      <c r="R61" s="222">
        <v>0.1</v>
      </c>
      <c r="S61" s="222">
        <v>0.2</v>
      </c>
      <c r="T61" s="229">
        <v>0.5</v>
      </c>
      <c r="U61" s="130">
        <v>1.2</v>
      </c>
      <c r="V61" s="197"/>
    </row>
    <row r="62" spans="1:22" ht="15">
      <c r="A62" s="10"/>
      <c r="B62" s="39" t="s">
        <v>20</v>
      </c>
      <c r="C62" s="225">
        <f>C50</f>
        <v>0.2</v>
      </c>
      <c r="D62" s="225">
        <f aca="true" t="shared" si="20" ref="D62:F62">D50</f>
        <v>0.2</v>
      </c>
      <c r="E62" s="225">
        <f t="shared" si="20"/>
        <v>0.2</v>
      </c>
      <c r="F62" s="225">
        <f t="shared" si="20"/>
        <v>0.3</v>
      </c>
      <c r="G62" s="225">
        <f aca="true" t="shared" si="21" ref="G62:P62">G50</f>
        <v>0.4</v>
      </c>
      <c r="H62" s="225">
        <f t="shared" si="21"/>
        <v>0.4</v>
      </c>
      <c r="I62" s="225">
        <f t="shared" si="21"/>
        <v>0.5</v>
      </c>
      <c r="J62" s="225">
        <f t="shared" si="21"/>
        <v>0.5</v>
      </c>
      <c r="K62" s="225">
        <f t="shared" si="21"/>
        <v>0.4</v>
      </c>
      <c r="L62" s="225">
        <f t="shared" si="21"/>
        <v>0.4</v>
      </c>
      <c r="M62" s="225">
        <f t="shared" si="21"/>
        <v>0.5</v>
      </c>
      <c r="N62" s="225">
        <f t="shared" si="21"/>
        <v>0.6</v>
      </c>
      <c r="O62" s="225">
        <f t="shared" si="21"/>
        <v>0.7</v>
      </c>
      <c r="P62" s="225">
        <f t="shared" si="21"/>
        <v>0.8</v>
      </c>
      <c r="Q62" s="225">
        <f>Q50-Q59</f>
        <v>1.0999999999999999</v>
      </c>
      <c r="R62" s="225">
        <f aca="true" t="shared" si="22" ref="R62:U62">R50-R59</f>
        <v>1.2999999999999998</v>
      </c>
      <c r="S62" s="225">
        <f t="shared" si="22"/>
        <v>1.6</v>
      </c>
      <c r="T62" s="225">
        <f t="shared" si="22"/>
        <v>2.1</v>
      </c>
      <c r="U62" s="225">
        <f t="shared" si="22"/>
        <v>2.4000000000000004</v>
      </c>
      <c r="V62" s="205">
        <f t="shared" si="10"/>
        <v>6.000000000000001</v>
      </c>
    </row>
    <row r="63" spans="1:22" ht="15">
      <c r="A63" s="10"/>
      <c r="B63" s="40" t="s">
        <v>0</v>
      </c>
      <c r="C63" s="201">
        <f>C51</f>
        <v>0.1</v>
      </c>
      <c r="D63" s="201">
        <f aca="true" t="shared" si="23" ref="D63:F63">D51</f>
        <v>0.1</v>
      </c>
      <c r="E63" s="201">
        <f t="shared" si="23"/>
        <v>0.1</v>
      </c>
      <c r="F63" s="201">
        <f t="shared" si="23"/>
        <v>0.2</v>
      </c>
      <c r="G63" s="201">
        <f aca="true" t="shared" si="24" ref="G63:P63">G51</f>
        <v>0.2</v>
      </c>
      <c r="H63" s="201">
        <f t="shared" si="24"/>
        <v>0.3</v>
      </c>
      <c r="I63" s="201">
        <f t="shared" si="24"/>
        <v>0.3</v>
      </c>
      <c r="J63" s="201">
        <f t="shared" si="24"/>
        <v>0.3</v>
      </c>
      <c r="K63" s="201">
        <f t="shared" si="24"/>
        <v>0.3</v>
      </c>
      <c r="L63" s="201">
        <f t="shared" si="24"/>
        <v>0.2</v>
      </c>
      <c r="M63" s="201">
        <f t="shared" si="24"/>
        <v>0.3</v>
      </c>
      <c r="N63" s="201">
        <f t="shared" si="24"/>
        <v>0.4</v>
      </c>
      <c r="O63" s="201">
        <f t="shared" si="24"/>
        <v>0.4</v>
      </c>
      <c r="P63" s="201">
        <f t="shared" si="24"/>
        <v>0.5</v>
      </c>
      <c r="Q63" s="201">
        <f>Q51-Q60</f>
        <v>0.7</v>
      </c>
      <c r="R63" s="201">
        <f aca="true" t="shared" si="25" ref="R63:U63">R51-R60</f>
        <v>0.7000000000000001</v>
      </c>
      <c r="S63" s="201">
        <f t="shared" si="25"/>
        <v>1</v>
      </c>
      <c r="T63" s="201">
        <f t="shared" si="25"/>
        <v>1.2</v>
      </c>
      <c r="U63" s="201">
        <f t="shared" si="25"/>
        <v>1.4</v>
      </c>
      <c r="V63" s="197">
        <f t="shared" si="10"/>
        <v>4.666666666666667</v>
      </c>
    </row>
    <row r="64" spans="1:22" ht="15">
      <c r="A64" s="10"/>
      <c r="B64" s="41" t="s">
        <v>1</v>
      </c>
      <c r="C64" s="222">
        <f>C52</f>
        <v>0.3</v>
      </c>
      <c r="D64" s="222">
        <f aca="true" t="shared" si="26" ref="D64:F64">D52</f>
        <v>0.3</v>
      </c>
      <c r="E64" s="222">
        <f t="shared" si="26"/>
        <v>0.3</v>
      </c>
      <c r="F64" s="222">
        <f t="shared" si="26"/>
        <v>0.5</v>
      </c>
      <c r="G64" s="222">
        <f aca="true" t="shared" si="27" ref="G64:P64">G52</f>
        <v>0.6</v>
      </c>
      <c r="H64" s="222">
        <f t="shared" si="27"/>
        <v>0.6</v>
      </c>
      <c r="I64" s="222">
        <f t="shared" si="27"/>
        <v>0.8</v>
      </c>
      <c r="J64" s="222">
        <f t="shared" si="27"/>
        <v>0.7</v>
      </c>
      <c r="K64" s="222">
        <f t="shared" si="27"/>
        <v>0.7</v>
      </c>
      <c r="L64" s="222">
        <f t="shared" si="27"/>
        <v>0.6</v>
      </c>
      <c r="M64" s="222">
        <f t="shared" si="27"/>
        <v>0.8</v>
      </c>
      <c r="N64" s="222">
        <f t="shared" si="27"/>
        <v>0.8</v>
      </c>
      <c r="O64" s="222">
        <f t="shared" si="27"/>
        <v>1</v>
      </c>
      <c r="P64" s="222">
        <f t="shared" si="27"/>
        <v>1.2</v>
      </c>
      <c r="Q64" s="222">
        <f>Q52-Q61</f>
        <v>1.5</v>
      </c>
      <c r="R64" s="222">
        <f aca="true" t="shared" si="28" ref="R64:U64">R52-R61</f>
        <v>1.7999999999999998</v>
      </c>
      <c r="S64" s="222">
        <f t="shared" si="28"/>
        <v>2.3</v>
      </c>
      <c r="T64" s="222">
        <f t="shared" si="28"/>
        <v>2.9</v>
      </c>
      <c r="U64" s="222">
        <f t="shared" si="28"/>
        <v>3.3</v>
      </c>
      <c r="V64" s="197">
        <f t="shared" si="10"/>
        <v>4.714285714285714</v>
      </c>
    </row>
    <row r="65" spans="1:22" ht="15">
      <c r="A65" s="10"/>
      <c r="B65" s="346" t="s">
        <v>33</v>
      </c>
      <c r="C65" s="161">
        <v>0.4</v>
      </c>
      <c r="D65" s="161">
        <v>0.5</v>
      </c>
      <c r="E65" s="161">
        <v>0.6</v>
      </c>
      <c r="F65" s="161">
        <v>0.7</v>
      </c>
      <c r="G65" s="161">
        <v>0.8</v>
      </c>
      <c r="H65" s="161">
        <v>0.9</v>
      </c>
      <c r="I65" s="161">
        <v>1.1</v>
      </c>
      <c r="J65" s="161">
        <v>1.3</v>
      </c>
      <c r="K65" s="161">
        <v>1.5</v>
      </c>
      <c r="L65" s="161">
        <v>1.6</v>
      </c>
      <c r="M65" s="161">
        <v>1.8</v>
      </c>
      <c r="N65" s="161">
        <v>2.1</v>
      </c>
      <c r="O65" s="161">
        <v>2.2</v>
      </c>
      <c r="P65" s="161">
        <v>2.1</v>
      </c>
      <c r="Q65" s="161">
        <v>2.2</v>
      </c>
      <c r="R65" s="161">
        <v>2.5</v>
      </c>
      <c r="S65" s="161">
        <v>2.7</v>
      </c>
      <c r="T65" s="161">
        <v>3.3</v>
      </c>
      <c r="U65" s="161">
        <v>3.6</v>
      </c>
      <c r="V65" s="161">
        <f t="shared" si="10"/>
        <v>2.4</v>
      </c>
    </row>
    <row r="66" spans="1:22" ht="15">
      <c r="A66" s="10"/>
      <c r="B66" s="40" t="s">
        <v>10</v>
      </c>
      <c r="C66" s="201">
        <v>0.3</v>
      </c>
      <c r="D66" s="201">
        <v>0.3</v>
      </c>
      <c r="E66" s="201">
        <v>0.4</v>
      </c>
      <c r="F66" s="201">
        <v>0.5</v>
      </c>
      <c r="G66" s="201">
        <v>0.6</v>
      </c>
      <c r="H66" s="201">
        <v>0.7</v>
      </c>
      <c r="I66" s="201">
        <v>0.8</v>
      </c>
      <c r="J66" s="201">
        <v>1</v>
      </c>
      <c r="K66" s="201">
        <v>1.2</v>
      </c>
      <c r="L66" s="201">
        <v>1.3</v>
      </c>
      <c r="M66" s="201">
        <v>1.5</v>
      </c>
      <c r="N66" s="201">
        <v>1.6</v>
      </c>
      <c r="O66" s="201">
        <v>1.8</v>
      </c>
      <c r="P66" s="201">
        <v>1.7</v>
      </c>
      <c r="Q66" s="201">
        <v>1.9</v>
      </c>
      <c r="R66" s="201">
        <v>2.1</v>
      </c>
      <c r="S66" s="201">
        <v>2.3</v>
      </c>
      <c r="T66" s="201">
        <v>2.7</v>
      </c>
      <c r="U66" s="232">
        <v>2.9</v>
      </c>
      <c r="V66" s="197">
        <f t="shared" si="10"/>
        <v>2.4166666666666665</v>
      </c>
    </row>
    <row r="67" spans="1:22" ht="15">
      <c r="A67" s="10"/>
      <c r="B67" s="40" t="s">
        <v>11</v>
      </c>
      <c r="C67" s="201">
        <v>0.5</v>
      </c>
      <c r="D67" s="201">
        <v>0.6</v>
      </c>
      <c r="E67" s="201">
        <v>0.7</v>
      </c>
      <c r="F67" s="201">
        <v>0.9</v>
      </c>
      <c r="G67" s="201">
        <v>0.9</v>
      </c>
      <c r="H67" s="201">
        <v>1.1</v>
      </c>
      <c r="I67" s="201">
        <v>1.3</v>
      </c>
      <c r="J67" s="201">
        <v>1.6</v>
      </c>
      <c r="K67" s="201">
        <v>1.7</v>
      </c>
      <c r="L67" s="201">
        <v>2</v>
      </c>
      <c r="M67" s="201">
        <v>2.2</v>
      </c>
      <c r="N67" s="201">
        <v>2.6</v>
      </c>
      <c r="O67" s="201">
        <v>2.6</v>
      </c>
      <c r="P67" s="201">
        <v>2.4</v>
      </c>
      <c r="Q67" s="201">
        <v>2.5</v>
      </c>
      <c r="R67" s="201">
        <v>2.8</v>
      </c>
      <c r="S67" s="201">
        <v>3.2</v>
      </c>
      <c r="T67" s="201">
        <v>4</v>
      </c>
      <c r="U67" s="93">
        <v>4.2</v>
      </c>
      <c r="V67" s="197">
        <f t="shared" si="10"/>
        <v>2.4705882352941178</v>
      </c>
    </row>
    <row r="68" spans="1:22" ht="15">
      <c r="A68" s="10"/>
      <c r="B68" s="39" t="s">
        <v>22</v>
      </c>
      <c r="C68" s="225">
        <v>0.2</v>
      </c>
      <c r="D68" s="225">
        <v>0.3</v>
      </c>
      <c r="E68" s="225">
        <v>0.4</v>
      </c>
      <c r="F68" s="225">
        <v>0.5</v>
      </c>
      <c r="G68" s="225">
        <v>0.6</v>
      </c>
      <c r="H68" s="225">
        <v>0.7</v>
      </c>
      <c r="I68" s="225">
        <v>0.8</v>
      </c>
      <c r="J68" s="225">
        <v>1</v>
      </c>
      <c r="K68" s="225">
        <v>1.2</v>
      </c>
      <c r="L68" s="225">
        <v>1.3</v>
      </c>
      <c r="M68" s="225">
        <v>1.5</v>
      </c>
      <c r="N68" s="225">
        <v>1.8</v>
      </c>
      <c r="O68" s="225">
        <v>1.9</v>
      </c>
      <c r="P68" s="225">
        <v>1.8</v>
      </c>
      <c r="Q68" s="225">
        <v>1.8</v>
      </c>
      <c r="R68" s="225">
        <v>2.1</v>
      </c>
      <c r="S68" s="225">
        <v>2.3</v>
      </c>
      <c r="T68" s="226">
        <v>2.9</v>
      </c>
      <c r="U68" s="231">
        <v>3.1</v>
      </c>
      <c r="V68" s="205">
        <f t="shared" si="10"/>
        <v>2.5833333333333335</v>
      </c>
    </row>
    <row r="69" spans="1:22" ht="15">
      <c r="A69" s="10"/>
      <c r="B69" s="40" t="s">
        <v>0</v>
      </c>
      <c r="C69" s="201">
        <v>0.2</v>
      </c>
      <c r="D69" s="201">
        <v>0.2</v>
      </c>
      <c r="E69" s="201">
        <v>0.3</v>
      </c>
      <c r="F69" s="201">
        <v>0.4</v>
      </c>
      <c r="G69" s="201">
        <v>0.4</v>
      </c>
      <c r="H69" s="201">
        <v>0.5</v>
      </c>
      <c r="I69" s="201">
        <v>0.6</v>
      </c>
      <c r="J69" s="201">
        <v>0.7</v>
      </c>
      <c r="K69" s="201">
        <v>1</v>
      </c>
      <c r="L69" s="201">
        <v>1</v>
      </c>
      <c r="M69" s="201">
        <v>1.2</v>
      </c>
      <c r="N69" s="201">
        <v>1.3</v>
      </c>
      <c r="O69" s="201">
        <v>1.5</v>
      </c>
      <c r="P69" s="201">
        <v>1.4</v>
      </c>
      <c r="Q69" s="201">
        <v>1.5</v>
      </c>
      <c r="R69" s="201">
        <v>1.8</v>
      </c>
      <c r="S69" s="201">
        <v>1.9</v>
      </c>
      <c r="T69" s="201">
        <v>2.3</v>
      </c>
      <c r="U69" s="84">
        <v>2.4</v>
      </c>
      <c r="V69" s="197">
        <f t="shared" si="10"/>
        <v>2.4</v>
      </c>
    </row>
    <row r="70" spans="1:22" ht="15">
      <c r="A70" s="10"/>
      <c r="B70" s="41" t="s">
        <v>1</v>
      </c>
      <c r="C70" s="201">
        <v>0.3</v>
      </c>
      <c r="D70" s="201">
        <v>0.4</v>
      </c>
      <c r="E70" s="201">
        <v>0.5</v>
      </c>
      <c r="F70" s="201">
        <v>0.7</v>
      </c>
      <c r="G70" s="201">
        <v>0.7</v>
      </c>
      <c r="H70" s="201">
        <v>0.9</v>
      </c>
      <c r="I70" s="201">
        <v>1</v>
      </c>
      <c r="J70" s="201">
        <v>1.3</v>
      </c>
      <c r="K70" s="201">
        <v>1.4</v>
      </c>
      <c r="L70" s="201">
        <v>1.6</v>
      </c>
      <c r="M70" s="201">
        <v>1.8</v>
      </c>
      <c r="N70" s="201">
        <v>2.2</v>
      </c>
      <c r="O70" s="201">
        <v>2.2</v>
      </c>
      <c r="P70" s="201">
        <v>2.1</v>
      </c>
      <c r="Q70" s="201">
        <v>2.2</v>
      </c>
      <c r="R70" s="201">
        <v>2.5</v>
      </c>
      <c r="S70" s="201">
        <v>2.7</v>
      </c>
      <c r="T70" s="201">
        <v>3.5</v>
      </c>
      <c r="U70" s="130">
        <v>3.7</v>
      </c>
      <c r="V70" s="197">
        <f t="shared" si="10"/>
        <v>2.6428571428571432</v>
      </c>
    </row>
    <row r="71" spans="1:22" ht="15">
      <c r="A71" s="10"/>
      <c r="B71" s="39" t="s">
        <v>24</v>
      </c>
      <c r="C71" s="225">
        <f>C65-C68</f>
        <v>0.2</v>
      </c>
      <c r="D71" s="225">
        <f aca="true" t="shared" si="29" ref="D71:U71">D65-D68</f>
        <v>0.2</v>
      </c>
      <c r="E71" s="225">
        <f t="shared" si="29"/>
        <v>0.19999999999999996</v>
      </c>
      <c r="F71" s="225">
        <f t="shared" si="29"/>
        <v>0.19999999999999996</v>
      </c>
      <c r="G71" s="225">
        <f t="shared" si="29"/>
        <v>0.20000000000000007</v>
      </c>
      <c r="H71" s="225">
        <f t="shared" si="29"/>
        <v>0.20000000000000007</v>
      </c>
      <c r="I71" s="225">
        <f t="shared" si="29"/>
        <v>0.30000000000000004</v>
      </c>
      <c r="J71" s="225">
        <f t="shared" si="29"/>
        <v>0.30000000000000004</v>
      </c>
      <c r="K71" s="225">
        <f t="shared" si="29"/>
        <v>0.30000000000000004</v>
      </c>
      <c r="L71" s="225">
        <f t="shared" si="29"/>
        <v>0.30000000000000004</v>
      </c>
      <c r="M71" s="225">
        <f t="shared" si="29"/>
        <v>0.30000000000000004</v>
      </c>
      <c r="N71" s="225">
        <f t="shared" si="29"/>
        <v>0.30000000000000004</v>
      </c>
      <c r="O71" s="225">
        <f t="shared" si="29"/>
        <v>0.30000000000000027</v>
      </c>
      <c r="P71" s="225">
        <f t="shared" si="29"/>
        <v>0.30000000000000004</v>
      </c>
      <c r="Q71" s="225">
        <f t="shared" si="29"/>
        <v>0.40000000000000013</v>
      </c>
      <c r="R71" s="225">
        <f t="shared" si="29"/>
        <v>0.3999999999999999</v>
      </c>
      <c r="S71" s="225">
        <f t="shared" si="29"/>
        <v>0.40000000000000036</v>
      </c>
      <c r="T71" s="225">
        <f t="shared" si="29"/>
        <v>0.3999999999999999</v>
      </c>
      <c r="U71" s="225">
        <f t="shared" si="29"/>
        <v>0.5</v>
      </c>
      <c r="V71" s="205">
        <f t="shared" si="10"/>
        <v>1.6666666666666665</v>
      </c>
    </row>
    <row r="72" spans="1:22" ht="15">
      <c r="A72" s="10"/>
      <c r="B72" s="40" t="s">
        <v>0</v>
      </c>
      <c r="C72" s="201">
        <f>C66-C69</f>
        <v>0.09999999999999998</v>
      </c>
      <c r="D72" s="201">
        <f aca="true" t="shared" si="30" ref="D72:U72">D66-D69</f>
        <v>0.09999999999999998</v>
      </c>
      <c r="E72" s="201">
        <f t="shared" si="30"/>
        <v>0.10000000000000003</v>
      </c>
      <c r="F72" s="201">
        <f t="shared" si="30"/>
        <v>0.09999999999999998</v>
      </c>
      <c r="G72" s="201">
        <f t="shared" si="30"/>
        <v>0.19999999999999996</v>
      </c>
      <c r="H72" s="201">
        <f t="shared" si="30"/>
        <v>0.19999999999999996</v>
      </c>
      <c r="I72" s="201">
        <f t="shared" si="30"/>
        <v>0.20000000000000007</v>
      </c>
      <c r="J72" s="201">
        <f t="shared" si="30"/>
        <v>0.30000000000000004</v>
      </c>
      <c r="K72" s="201">
        <f t="shared" si="30"/>
        <v>0.19999999999999996</v>
      </c>
      <c r="L72" s="201">
        <f t="shared" si="30"/>
        <v>0.30000000000000004</v>
      </c>
      <c r="M72" s="201">
        <f t="shared" si="30"/>
        <v>0.30000000000000004</v>
      </c>
      <c r="N72" s="201">
        <f t="shared" si="30"/>
        <v>0.30000000000000004</v>
      </c>
      <c r="O72" s="201">
        <f t="shared" si="30"/>
        <v>0.30000000000000004</v>
      </c>
      <c r="P72" s="201">
        <f t="shared" si="30"/>
        <v>0.30000000000000004</v>
      </c>
      <c r="Q72" s="201">
        <f t="shared" si="30"/>
        <v>0.3999999999999999</v>
      </c>
      <c r="R72" s="201">
        <f t="shared" si="30"/>
        <v>0.30000000000000004</v>
      </c>
      <c r="S72" s="201">
        <f t="shared" si="30"/>
        <v>0.3999999999999999</v>
      </c>
      <c r="T72" s="201">
        <f t="shared" si="30"/>
        <v>0.40000000000000036</v>
      </c>
      <c r="U72" s="201">
        <f t="shared" si="30"/>
        <v>0.5</v>
      </c>
      <c r="V72" s="197">
        <f t="shared" si="10"/>
        <v>2.5000000000000004</v>
      </c>
    </row>
    <row r="73" spans="1:22" ht="15">
      <c r="A73" s="10"/>
      <c r="B73" s="41" t="s">
        <v>1</v>
      </c>
      <c r="C73" s="201">
        <f>C67-C70</f>
        <v>0.2</v>
      </c>
      <c r="D73" s="201">
        <f aca="true" t="shared" si="31" ref="D73:U73">D67-D70</f>
        <v>0.19999999999999996</v>
      </c>
      <c r="E73" s="201">
        <f t="shared" si="31"/>
        <v>0.19999999999999996</v>
      </c>
      <c r="F73" s="201">
        <f t="shared" si="31"/>
        <v>0.20000000000000007</v>
      </c>
      <c r="G73" s="201">
        <f t="shared" si="31"/>
        <v>0.20000000000000007</v>
      </c>
      <c r="H73" s="201">
        <f t="shared" si="31"/>
        <v>0.20000000000000007</v>
      </c>
      <c r="I73" s="201">
        <f t="shared" si="31"/>
        <v>0.30000000000000004</v>
      </c>
      <c r="J73" s="201">
        <f t="shared" si="31"/>
        <v>0.30000000000000004</v>
      </c>
      <c r="K73" s="201">
        <f t="shared" si="31"/>
        <v>0.30000000000000004</v>
      </c>
      <c r="L73" s="201">
        <f t="shared" si="31"/>
        <v>0.3999999999999999</v>
      </c>
      <c r="M73" s="201">
        <f t="shared" si="31"/>
        <v>0.40000000000000013</v>
      </c>
      <c r="N73" s="201">
        <f t="shared" si="31"/>
        <v>0.3999999999999999</v>
      </c>
      <c r="O73" s="201">
        <f t="shared" si="31"/>
        <v>0.3999999999999999</v>
      </c>
      <c r="P73" s="201">
        <f t="shared" si="31"/>
        <v>0.2999999999999998</v>
      </c>
      <c r="Q73" s="201">
        <f t="shared" si="31"/>
        <v>0.2999999999999998</v>
      </c>
      <c r="R73" s="201">
        <f t="shared" si="31"/>
        <v>0.2999999999999998</v>
      </c>
      <c r="S73" s="201">
        <f t="shared" si="31"/>
        <v>0.5</v>
      </c>
      <c r="T73" s="201">
        <f t="shared" si="31"/>
        <v>0.5</v>
      </c>
      <c r="U73" s="201">
        <f t="shared" si="31"/>
        <v>0.5</v>
      </c>
      <c r="V73" s="197">
        <f t="shared" si="10"/>
        <v>1.6666666666666665</v>
      </c>
    </row>
    <row r="74" spans="1:22" ht="15">
      <c r="A74" s="10"/>
      <c r="B74" s="39" t="s">
        <v>23</v>
      </c>
      <c r="C74" s="225">
        <v>0</v>
      </c>
      <c r="D74" s="225">
        <v>0</v>
      </c>
      <c r="E74" s="225">
        <v>0.1</v>
      </c>
      <c r="F74" s="225">
        <v>0.1</v>
      </c>
      <c r="G74" s="225">
        <v>0.1</v>
      </c>
      <c r="H74" s="225">
        <v>0.1</v>
      </c>
      <c r="I74" s="225">
        <v>0.1</v>
      </c>
      <c r="J74" s="225">
        <v>0.1</v>
      </c>
      <c r="K74" s="225">
        <v>0.1</v>
      </c>
      <c r="L74" s="225">
        <v>0.2</v>
      </c>
      <c r="M74" s="225">
        <v>0.2</v>
      </c>
      <c r="N74" s="225">
        <v>0.2</v>
      </c>
      <c r="O74" s="225">
        <v>0.2</v>
      </c>
      <c r="P74" s="225">
        <v>0.2</v>
      </c>
      <c r="Q74" s="225">
        <v>0.2</v>
      </c>
      <c r="R74" s="225">
        <v>0.4</v>
      </c>
      <c r="S74" s="225">
        <v>0.6</v>
      </c>
      <c r="T74" s="226">
        <v>1.1</v>
      </c>
      <c r="U74" s="233">
        <v>1.5</v>
      </c>
      <c r="V74" s="205">
        <f t="shared" si="10"/>
        <v>15</v>
      </c>
    </row>
    <row r="75" spans="1:22" ht="15">
      <c r="A75" s="10"/>
      <c r="B75" s="40" t="s">
        <v>0</v>
      </c>
      <c r="C75" s="201">
        <v>0</v>
      </c>
      <c r="D75" s="201">
        <v>0</v>
      </c>
      <c r="E75" s="201">
        <v>0</v>
      </c>
      <c r="F75" s="201">
        <v>0.1</v>
      </c>
      <c r="G75" s="201">
        <v>0.1</v>
      </c>
      <c r="H75" s="201">
        <v>0.1</v>
      </c>
      <c r="I75" s="201">
        <v>0.1</v>
      </c>
      <c r="J75" s="201">
        <v>0.1</v>
      </c>
      <c r="K75" s="201">
        <v>0.2</v>
      </c>
      <c r="L75" s="201">
        <v>0.2</v>
      </c>
      <c r="M75" s="201">
        <v>0.2</v>
      </c>
      <c r="N75" s="201">
        <v>0.2</v>
      </c>
      <c r="O75" s="201">
        <v>0.2</v>
      </c>
      <c r="P75" s="201">
        <v>0.2</v>
      </c>
      <c r="Q75" s="201">
        <v>0.2</v>
      </c>
      <c r="R75" s="201">
        <v>0.3</v>
      </c>
      <c r="S75" s="201">
        <v>0.5</v>
      </c>
      <c r="T75" s="201">
        <v>0.7</v>
      </c>
      <c r="U75" s="84">
        <v>1.1</v>
      </c>
      <c r="V75" s="197">
        <f t="shared" si="10"/>
        <v>5.5</v>
      </c>
    </row>
    <row r="76" spans="1:22" ht="15">
      <c r="A76" s="10"/>
      <c r="B76" s="41" t="s">
        <v>1</v>
      </c>
      <c r="C76" s="201">
        <v>0</v>
      </c>
      <c r="D76" s="201">
        <v>0</v>
      </c>
      <c r="E76" s="201">
        <v>0.1</v>
      </c>
      <c r="F76" s="201">
        <v>0.1</v>
      </c>
      <c r="G76" s="201">
        <v>0.1</v>
      </c>
      <c r="H76" s="201">
        <v>0.1</v>
      </c>
      <c r="I76" s="201">
        <v>0.1</v>
      </c>
      <c r="J76" s="201">
        <v>0.2</v>
      </c>
      <c r="K76" s="201">
        <v>0.1</v>
      </c>
      <c r="L76" s="201">
        <v>0.2</v>
      </c>
      <c r="M76" s="201">
        <v>0.2</v>
      </c>
      <c r="N76" s="201">
        <v>0.3</v>
      </c>
      <c r="O76" s="201">
        <v>0.2</v>
      </c>
      <c r="P76" s="201">
        <v>0.2</v>
      </c>
      <c r="Q76" s="201">
        <v>0.3</v>
      </c>
      <c r="R76" s="201">
        <v>0.4</v>
      </c>
      <c r="S76" s="201">
        <v>0.7</v>
      </c>
      <c r="T76" s="201">
        <v>1.4</v>
      </c>
      <c r="U76" s="93">
        <v>2</v>
      </c>
      <c r="V76" s="197">
        <f t="shared" si="10"/>
        <v>20</v>
      </c>
    </row>
    <row r="77" spans="1:22" ht="15">
      <c r="A77" s="10"/>
      <c r="B77" s="39" t="s">
        <v>25</v>
      </c>
      <c r="C77" s="225">
        <f>C65-C74</f>
        <v>0.4</v>
      </c>
      <c r="D77" s="225">
        <f aca="true" t="shared" si="32" ref="D77:U77">D65-D74</f>
        <v>0.5</v>
      </c>
      <c r="E77" s="225">
        <f t="shared" si="32"/>
        <v>0.5</v>
      </c>
      <c r="F77" s="225">
        <f t="shared" si="32"/>
        <v>0.6</v>
      </c>
      <c r="G77" s="225">
        <f t="shared" si="32"/>
        <v>0.7000000000000001</v>
      </c>
      <c r="H77" s="225">
        <f t="shared" si="32"/>
        <v>0.8</v>
      </c>
      <c r="I77" s="225">
        <f t="shared" si="32"/>
        <v>1</v>
      </c>
      <c r="J77" s="225">
        <f t="shared" si="32"/>
        <v>1.2</v>
      </c>
      <c r="K77" s="225">
        <f t="shared" si="32"/>
        <v>1.4</v>
      </c>
      <c r="L77" s="225">
        <f t="shared" si="32"/>
        <v>1.4000000000000001</v>
      </c>
      <c r="M77" s="225">
        <f t="shared" si="32"/>
        <v>1.6</v>
      </c>
      <c r="N77" s="225">
        <f t="shared" si="32"/>
        <v>1.9000000000000001</v>
      </c>
      <c r="O77" s="225">
        <f t="shared" si="32"/>
        <v>2</v>
      </c>
      <c r="P77" s="225">
        <f t="shared" si="32"/>
        <v>1.9000000000000001</v>
      </c>
      <c r="Q77" s="225">
        <f t="shared" si="32"/>
        <v>2</v>
      </c>
      <c r="R77" s="225">
        <f t="shared" si="32"/>
        <v>2.1</v>
      </c>
      <c r="S77" s="225">
        <f t="shared" si="32"/>
        <v>2.1</v>
      </c>
      <c r="T77" s="225">
        <f t="shared" si="32"/>
        <v>2.1999999999999997</v>
      </c>
      <c r="U77" s="225">
        <f t="shared" si="32"/>
        <v>2.1</v>
      </c>
      <c r="V77" s="205">
        <f t="shared" si="10"/>
        <v>1.5000000000000002</v>
      </c>
    </row>
    <row r="78" spans="1:22" ht="15">
      <c r="A78" s="10"/>
      <c r="B78" s="40" t="s">
        <v>0</v>
      </c>
      <c r="C78" s="201">
        <f>C66-C75</f>
        <v>0.3</v>
      </c>
      <c r="D78" s="201">
        <f aca="true" t="shared" si="33" ref="D78:U78">D66-D75</f>
        <v>0.3</v>
      </c>
      <c r="E78" s="201">
        <f t="shared" si="33"/>
        <v>0.4</v>
      </c>
      <c r="F78" s="201">
        <f t="shared" si="33"/>
        <v>0.4</v>
      </c>
      <c r="G78" s="201">
        <f t="shared" si="33"/>
        <v>0.5</v>
      </c>
      <c r="H78" s="201">
        <f t="shared" si="33"/>
        <v>0.6</v>
      </c>
      <c r="I78" s="201">
        <f t="shared" si="33"/>
        <v>0.7000000000000001</v>
      </c>
      <c r="J78" s="201">
        <f t="shared" si="33"/>
        <v>0.9</v>
      </c>
      <c r="K78" s="201">
        <f t="shared" si="33"/>
        <v>1</v>
      </c>
      <c r="L78" s="201">
        <f t="shared" si="33"/>
        <v>1.1</v>
      </c>
      <c r="M78" s="201">
        <f t="shared" si="33"/>
        <v>1.3</v>
      </c>
      <c r="N78" s="201">
        <f t="shared" si="33"/>
        <v>1.4000000000000001</v>
      </c>
      <c r="O78" s="201">
        <f t="shared" si="33"/>
        <v>1.6</v>
      </c>
      <c r="P78" s="201">
        <f t="shared" si="33"/>
        <v>1.5</v>
      </c>
      <c r="Q78" s="201">
        <f t="shared" si="33"/>
        <v>1.7</v>
      </c>
      <c r="R78" s="201">
        <f t="shared" si="33"/>
        <v>1.8</v>
      </c>
      <c r="S78" s="201">
        <f t="shared" si="33"/>
        <v>1.7999999999999998</v>
      </c>
      <c r="T78" s="201">
        <f t="shared" si="33"/>
        <v>2</v>
      </c>
      <c r="U78" s="201">
        <f t="shared" si="33"/>
        <v>1.7999999999999998</v>
      </c>
      <c r="V78" s="197">
        <f t="shared" si="10"/>
        <v>1.7999999999999998</v>
      </c>
    </row>
    <row r="79" spans="1:22" ht="15">
      <c r="A79" s="10"/>
      <c r="B79" s="41" t="s">
        <v>1</v>
      </c>
      <c r="C79" s="201">
        <f>C67-C76</f>
        <v>0.5</v>
      </c>
      <c r="D79" s="201">
        <f aca="true" t="shared" si="34" ref="D79:U79">D67-D76</f>
        <v>0.6</v>
      </c>
      <c r="E79" s="201">
        <f t="shared" si="34"/>
        <v>0.6</v>
      </c>
      <c r="F79" s="201">
        <f t="shared" si="34"/>
        <v>0.8</v>
      </c>
      <c r="G79" s="201">
        <f t="shared" si="34"/>
        <v>0.8</v>
      </c>
      <c r="H79" s="201">
        <f t="shared" si="34"/>
        <v>1</v>
      </c>
      <c r="I79" s="201">
        <f t="shared" si="34"/>
        <v>1.2</v>
      </c>
      <c r="J79" s="201">
        <f t="shared" si="34"/>
        <v>1.4000000000000001</v>
      </c>
      <c r="K79" s="201">
        <f t="shared" si="34"/>
        <v>1.5999999999999999</v>
      </c>
      <c r="L79" s="201">
        <f t="shared" si="34"/>
        <v>1.8</v>
      </c>
      <c r="M79" s="201">
        <f t="shared" si="34"/>
        <v>2</v>
      </c>
      <c r="N79" s="201">
        <f t="shared" si="34"/>
        <v>2.3000000000000003</v>
      </c>
      <c r="O79" s="201">
        <f t="shared" si="34"/>
        <v>2.4</v>
      </c>
      <c r="P79" s="201">
        <f t="shared" si="34"/>
        <v>2.1999999999999997</v>
      </c>
      <c r="Q79" s="201">
        <f t="shared" si="34"/>
        <v>2.2</v>
      </c>
      <c r="R79" s="201">
        <f t="shared" si="34"/>
        <v>2.4</v>
      </c>
      <c r="S79" s="201">
        <f t="shared" si="34"/>
        <v>2.5</v>
      </c>
      <c r="T79" s="201">
        <f t="shared" si="34"/>
        <v>2.6</v>
      </c>
      <c r="U79" s="201">
        <f t="shared" si="34"/>
        <v>2.2</v>
      </c>
      <c r="V79" s="197">
        <f aca="true" t="shared" si="35" ref="V79:V94">U79/K79</f>
        <v>1.3750000000000002</v>
      </c>
    </row>
    <row r="80" spans="1:22" ht="15">
      <c r="A80" s="10"/>
      <c r="B80" s="346" t="s">
        <v>37</v>
      </c>
      <c r="C80" s="161">
        <v>0.6</v>
      </c>
      <c r="D80" s="161">
        <v>0.6</v>
      </c>
      <c r="E80" s="161">
        <v>0.7</v>
      </c>
      <c r="F80" s="161">
        <v>0.8</v>
      </c>
      <c r="G80" s="161">
        <v>0.9</v>
      </c>
      <c r="H80" s="161">
        <v>0.9</v>
      </c>
      <c r="I80" s="161">
        <v>0.9</v>
      </c>
      <c r="J80" s="161">
        <v>1</v>
      </c>
      <c r="K80" s="161">
        <v>1.1</v>
      </c>
      <c r="L80" s="161">
        <v>1.1</v>
      </c>
      <c r="M80" s="161">
        <v>1.2</v>
      </c>
      <c r="N80" s="161">
        <v>1.2</v>
      </c>
      <c r="O80" s="161">
        <v>1.3</v>
      </c>
      <c r="P80" s="161">
        <v>1.3</v>
      </c>
      <c r="Q80" s="161">
        <v>1.4</v>
      </c>
      <c r="R80" s="161">
        <v>1.5</v>
      </c>
      <c r="S80" s="161">
        <v>1.5</v>
      </c>
      <c r="T80" s="161">
        <v>1.4</v>
      </c>
      <c r="U80" s="161">
        <v>1.6</v>
      </c>
      <c r="V80" s="161">
        <f t="shared" si="35"/>
        <v>1.4545454545454546</v>
      </c>
    </row>
    <row r="81" spans="1:22" ht="15">
      <c r="A81" s="10"/>
      <c r="B81" s="40" t="s">
        <v>10</v>
      </c>
      <c r="C81" s="201">
        <v>0.6</v>
      </c>
      <c r="D81" s="201">
        <v>0.7</v>
      </c>
      <c r="E81" s="201">
        <v>0.7</v>
      </c>
      <c r="F81" s="201">
        <v>0.9</v>
      </c>
      <c r="G81" s="201">
        <v>0.9</v>
      </c>
      <c r="H81" s="201">
        <v>1</v>
      </c>
      <c r="I81" s="201">
        <v>1</v>
      </c>
      <c r="J81" s="201">
        <v>1.2</v>
      </c>
      <c r="K81" s="201">
        <v>1.2</v>
      </c>
      <c r="L81" s="201">
        <v>1.3</v>
      </c>
      <c r="M81" s="201">
        <v>1.3</v>
      </c>
      <c r="N81" s="201">
        <v>1.4</v>
      </c>
      <c r="O81" s="201">
        <v>1.5</v>
      </c>
      <c r="P81" s="201">
        <v>1.5</v>
      </c>
      <c r="Q81" s="201">
        <v>1.6</v>
      </c>
      <c r="R81" s="201">
        <v>1.7</v>
      </c>
      <c r="S81" s="201">
        <v>1.7</v>
      </c>
      <c r="T81" s="201">
        <v>1.7</v>
      </c>
      <c r="U81" s="202">
        <v>1.8</v>
      </c>
      <c r="V81" s="197">
        <f t="shared" si="35"/>
        <v>1.5</v>
      </c>
    </row>
    <row r="82" spans="1:22" ht="15">
      <c r="A82" s="10"/>
      <c r="B82" s="40" t="s">
        <v>11</v>
      </c>
      <c r="C82" s="201">
        <v>0.6</v>
      </c>
      <c r="D82" s="201">
        <v>0.6</v>
      </c>
      <c r="E82" s="201">
        <v>0.7</v>
      </c>
      <c r="F82" s="201">
        <v>0.7</v>
      </c>
      <c r="G82" s="201">
        <v>0.8</v>
      </c>
      <c r="H82" s="201">
        <v>0.8</v>
      </c>
      <c r="I82" s="201">
        <v>0.9</v>
      </c>
      <c r="J82" s="201">
        <v>0.9</v>
      </c>
      <c r="K82" s="201">
        <v>1</v>
      </c>
      <c r="L82" s="201">
        <v>1</v>
      </c>
      <c r="M82" s="201">
        <v>1.1</v>
      </c>
      <c r="N82" s="201">
        <v>1.1</v>
      </c>
      <c r="O82" s="201">
        <v>1.1</v>
      </c>
      <c r="P82" s="201">
        <v>1.1</v>
      </c>
      <c r="Q82" s="201">
        <v>1.1</v>
      </c>
      <c r="R82" s="201">
        <v>1.2</v>
      </c>
      <c r="S82" s="201">
        <v>1.2</v>
      </c>
      <c r="T82" s="201">
        <v>1.2</v>
      </c>
      <c r="U82" s="234">
        <v>1.3</v>
      </c>
      <c r="V82" s="197">
        <f t="shared" si="35"/>
        <v>1.3</v>
      </c>
    </row>
    <row r="83" spans="1:22" ht="15">
      <c r="A83" s="10"/>
      <c r="B83" s="39" t="s">
        <v>26</v>
      </c>
      <c r="C83" s="225">
        <v>0.2</v>
      </c>
      <c r="D83" s="225">
        <v>0.3</v>
      </c>
      <c r="E83" s="225">
        <v>0.3</v>
      </c>
      <c r="F83" s="225">
        <v>0.4</v>
      </c>
      <c r="G83" s="225">
        <v>0.4</v>
      </c>
      <c r="H83" s="225">
        <v>0.5</v>
      </c>
      <c r="I83" s="225">
        <v>0.5</v>
      </c>
      <c r="J83" s="225">
        <v>0.5</v>
      </c>
      <c r="K83" s="225">
        <v>0.6</v>
      </c>
      <c r="L83" s="225">
        <v>0.7</v>
      </c>
      <c r="M83" s="225">
        <v>0.7</v>
      </c>
      <c r="N83" s="225">
        <v>0.8</v>
      </c>
      <c r="O83" s="225">
        <v>0.8</v>
      </c>
      <c r="P83" s="225">
        <v>0.8</v>
      </c>
      <c r="Q83" s="225">
        <v>0.8</v>
      </c>
      <c r="R83" s="225">
        <v>0.9</v>
      </c>
      <c r="S83" s="225">
        <v>0.9</v>
      </c>
      <c r="T83" s="226">
        <v>0.9</v>
      </c>
      <c r="U83" s="233">
        <v>1</v>
      </c>
      <c r="V83" s="205">
        <f t="shared" si="35"/>
        <v>1.6666666666666667</v>
      </c>
    </row>
    <row r="84" spans="1:22" ht="15">
      <c r="A84" s="10"/>
      <c r="B84" s="40" t="s">
        <v>0</v>
      </c>
      <c r="C84" s="201">
        <v>0.2</v>
      </c>
      <c r="D84" s="201">
        <v>0.3</v>
      </c>
      <c r="E84" s="201">
        <v>0.3</v>
      </c>
      <c r="F84" s="201">
        <v>0.4</v>
      </c>
      <c r="G84" s="201">
        <v>0.5</v>
      </c>
      <c r="H84" s="201">
        <v>0.5</v>
      </c>
      <c r="I84" s="201">
        <v>0.5</v>
      </c>
      <c r="J84" s="201">
        <v>0.6</v>
      </c>
      <c r="K84" s="201">
        <v>0.7</v>
      </c>
      <c r="L84" s="201">
        <v>0.8</v>
      </c>
      <c r="M84" s="201">
        <v>0.8</v>
      </c>
      <c r="N84" s="201">
        <v>0.8</v>
      </c>
      <c r="O84" s="201">
        <v>0.9</v>
      </c>
      <c r="P84" s="201">
        <v>0.9</v>
      </c>
      <c r="Q84" s="201">
        <v>1</v>
      </c>
      <c r="R84" s="201">
        <v>1.1</v>
      </c>
      <c r="S84" s="201">
        <v>1.1</v>
      </c>
      <c r="T84" s="201">
        <v>1</v>
      </c>
      <c r="U84" s="84">
        <v>1.1</v>
      </c>
      <c r="V84" s="197">
        <f t="shared" si="35"/>
        <v>1.5714285714285716</v>
      </c>
    </row>
    <row r="85" spans="1:22" ht="15">
      <c r="A85" s="10"/>
      <c r="B85" s="41" t="s">
        <v>1</v>
      </c>
      <c r="C85" s="201">
        <v>0.2</v>
      </c>
      <c r="D85" s="201">
        <v>0.2</v>
      </c>
      <c r="E85" s="201">
        <v>0.3</v>
      </c>
      <c r="F85" s="201">
        <v>0.4</v>
      </c>
      <c r="G85" s="201">
        <v>0.4</v>
      </c>
      <c r="H85" s="201">
        <v>0.4</v>
      </c>
      <c r="I85" s="201">
        <v>0.5</v>
      </c>
      <c r="J85" s="201">
        <v>0.5</v>
      </c>
      <c r="K85" s="201">
        <v>0.5</v>
      </c>
      <c r="L85" s="201">
        <v>0.6</v>
      </c>
      <c r="M85" s="201">
        <v>0.6</v>
      </c>
      <c r="N85" s="201">
        <v>0.6</v>
      </c>
      <c r="O85" s="201">
        <v>0.7</v>
      </c>
      <c r="P85" s="201">
        <v>0.7</v>
      </c>
      <c r="Q85" s="201">
        <v>0.7</v>
      </c>
      <c r="R85" s="201">
        <v>0.8</v>
      </c>
      <c r="S85" s="201">
        <v>0.8</v>
      </c>
      <c r="T85" s="201">
        <v>0.8</v>
      </c>
      <c r="U85" s="93">
        <v>0.9</v>
      </c>
      <c r="V85" s="197">
        <f t="shared" si="35"/>
        <v>1.8</v>
      </c>
    </row>
    <row r="86" spans="1:22" ht="15">
      <c r="A86" s="10"/>
      <c r="B86" s="39" t="s">
        <v>28</v>
      </c>
      <c r="C86" s="225">
        <f>C80-C83</f>
        <v>0.39999999999999997</v>
      </c>
      <c r="D86" s="225">
        <f aca="true" t="shared" si="36" ref="D86:U86">D80-D83</f>
        <v>0.3</v>
      </c>
      <c r="E86" s="225">
        <f t="shared" si="36"/>
        <v>0.39999999999999997</v>
      </c>
      <c r="F86" s="225">
        <f t="shared" si="36"/>
        <v>0.4</v>
      </c>
      <c r="G86" s="225">
        <f t="shared" si="36"/>
        <v>0.5</v>
      </c>
      <c r="H86" s="225">
        <f t="shared" si="36"/>
        <v>0.4</v>
      </c>
      <c r="I86" s="225">
        <f t="shared" si="36"/>
        <v>0.4</v>
      </c>
      <c r="J86" s="225">
        <f t="shared" si="36"/>
        <v>0.5</v>
      </c>
      <c r="K86" s="225">
        <f t="shared" si="36"/>
        <v>0.5000000000000001</v>
      </c>
      <c r="L86" s="225">
        <f t="shared" si="36"/>
        <v>0.40000000000000013</v>
      </c>
      <c r="M86" s="225">
        <f t="shared" si="36"/>
        <v>0.5</v>
      </c>
      <c r="N86" s="225">
        <f t="shared" si="36"/>
        <v>0.3999999999999999</v>
      </c>
      <c r="O86" s="225">
        <f t="shared" si="36"/>
        <v>0.5</v>
      </c>
      <c r="P86" s="225">
        <f t="shared" si="36"/>
        <v>0.5</v>
      </c>
      <c r="Q86" s="225">
        <f t="shared" si="36"/>
        <v>0.5999999999999999</v>
      </c>
      <c r="R86" s="225">
        <f t="shared" si="36"/>
        <v>0.6</v>
      </c>
      <c r="S86" s="225">
        <f t="shared" si="36"/>
        <v>0.6</v>
      </c>
      <c r="T86" s="225">
        <f t="shared" si="36"/>
        <v>0.4999999999999999</v>
      </c>
      <c r="U86" s="225">
        <f t="shared" si="36"/>
        <v>0.6000000000000001</v>
      </c>
      <c r="V86" s="205">
        <f t="shared" si="35"/>
        <v>1.2</v>
      </c>
    </row>
    <row r="87" spans="1:22" ht="15">
      <c r="A87" s="10"/>
      <c r="B87" s="40" t="s">
        <v>0</v>
      </c>
      <c r="C87" s="201">
        <f>C81-C84</f>
        <v>0.39999999999999997</v>
      </c>
      <c r="D87" s="201">
        <f aca="true" t="shared" si="37" ref="D87:U87">D81-D84</f>
        <v>0.39999999999999997</v>
      </c>
      <c r="E87" s="201">
        <f t="shared" si="37"/>
        <v>0.39999999999999997</v>
      </c>
      <c r="F87" s="201">
        <f t="shared" si="37"/>
        <v>0.5</v>
      </c>
      <c r="G87" s="201">
        <f t="shared" si="37"/>
        <v>0.4</v>
      </c>
      <c r="H87" s="201">
        <f t="shared" si="37"/>
        <v>0.5</v>
      </c>
      <c r="I87" s="201">
        <f t="shared" si="37"/>
        <v>0.5</v>
      </c>
      <c r="J87" s="201">
        <f t="shared" si="37"/>
        <v>0.6</v>
      </c>
      <c r="K87" s="201">
        <f t="shared" si="37"/>
        <v>0.5</v>
      </c>
      <c r="L87" s="201">
        <f t="shared" si="37"/>
        <v>0.5</v>
      </c>
      <c r="M87" s="201">
        <f t="shared" si="37"/>
        <v>0.5</v>
      </c>
      <c r="N87" s="201">
        <f t="shared" si="37"/>
        <v>0.5999999999999999</v>
      </c>
      <c r="O87" s="201">
        <f t="shared" si="37"/>
        <v>0.6</v>
      </c>
      <c r="P87" s="201">
        <f t="shared" si="37"/>
        <v>0.6</v>
      </c>
      <c r="Q87" s="201">
        <f t="shared" si="37"/>
        <v>0.6000000000000001</v>
      </c>
      <c r="R87" s="201">
        <f t="shared" si="37"/>
        <v>0.5999999999999999</v>
      </c>
      <c r="S87" s="201">
        <f t="shared" si="37"/>
        <v>0.5999999999999999</v>
      </c>
      <c r="T87" s="201">
        <f t="shared" si="37"/>
        <v>0.7</v>
      </c>
      <c r="U87" s="201">
        <f t="shared" si="37"/>
        <v>0.7</v>
      </c>
      <c r="V87" s="197">
        <f t="shared" si="35"/>
        <v>1.4</v>
      </c>
    </row>
    <row r="88" spans="1:22" ht="15">
      <c r="A88" s="10"/>
      <c r="B88" s="41" t="s">
        <v>1</v>
      </c>
      <c r="C88" s="201">
        <f>C82-C85</f>
        <v>0.39999999999999997</v>
      </c>
      <c r="D88" s="201">
        <f aca="true" t="shared" si="38" ref="D88:U88">D82-D85</f>
        <v>0.39999999999999997</v>
      </c>
      <c r="E88" s="201">
        <f t="shared" si="38"/>
        <v>0.39999999999999997</v>
      </c>
      <c r="F88" s="201">
        <f t="shared" si="38"/>
        <v>0.29999999999999993</v>
      </c>
      <c r="G88" s="201">
        <f t="shared" si="38"/>
        <v>0.4</v>
      </c>
      <c r="H88" s="201">
        <f t="shared" si="38"/>
        <v>0.4</v>
      </c>
      <c r="I88" s="201">
        <f t="shared" si="38"/>
        <v>0.4</v>
      </c>
      <c r="J88" s="201">
        <f t="shared" si="38"/>
        <v>0.4</v>
      </c>
      <c r="K88" s="201">
        <f t="shared" si="38"/>
        <v>0.5</v>
      </c>
      <c r="L88" s="201">
        <f t="shared" si="38"/>
        <v>0.4</v>
      </c>
      <c r="M88" s="201">
        <f t="shared" si="38"/>
        <v>0.5000000000000001</v>
      </c>
      <c r="N88" s="201">
        <f t="shared" si="38"/>
        <v>0.5000000000000001</v>
      </c>
      <c r="O88" s="201">
        <f t="shared" si="38"/>
        <v>0.40000000000000013</v>
      </c>
      <c r="P88" s="201">
        <f t="shared" si="38"/>
        <v>0.40000000000000013</v>
      </c>
      <c r="Q88" s="201">
        <f t="shared" si="38"/>
        <v>0.40000000000000013</v>
      </c>
      <c r="R88" s="201">
        <f t="shared" si="38"/>
        <v>0.3999999999999999</v>
      </c>
      <c r="S88" s="201">
        <f t="shared" si="38"/>
        <v>0.3999999999999999</v>
      </c>
      <c r="T88" s="201">
        <f t="shared" si="38"/>
        <v>0.3999999999999999</v>
      </c>
      <c r="U88" s="201">
        <f t="shared" si="38"/>
        <v>0.4</v>
      </c>
      <c r="V88" s="197">
        <f t="shared" si="35"/>
        <v>0.8</v>
      </c>
    </row>
    <row r="89" spans="1:22" ht="15">
      <c r="A89" s="10"/>
      <c r="B89" s="39" t="s">
        <v>27</v>
      </c>
      <c r="C89" s="225">
        <v>0</v>
      </c>
      <c r="D89" s="225">
        <v>0</v>
      </c>
      <c r="E89" s="225">
        <v>0.1</v>
      </c>
      <c r="F89" s="225">
        <v>0.1</v>
      </c>
      <c r="G89" s="225">
        <v>0.1</v>
      </c>
      <c r="H89" s="225">
        <v>0.1</v>
      </c>
      <c r="I89" s="225">
        <v>0.1</v>
      </c>
      <c r="J89" s="225">
        <v>0.1</v>
      </c>
      <c r="K89" s="225">
        <v>0.1</v>
      </c>
      <c r="L89" s="225">
        <v>0.1</v>
      </c>
      <c r="M89" s="225">
        <v>0.2</v>
      </c>
      <c r="N89" s="225">
        <v>0.2</v>
      </c>
      <c r="O89" s="225">
        <v>0.1</v>
      </c>
      <c r="P89" s="225">
        <v>0.1</v>
      </c>
      <c r="Q89" s="225">
        <v>0.2</v>
      </c>
      <c r="R89" s="225">
        <v>0.2</v>
      </c>
      <c r="S89" s="225">
        <v>0.3</v>
      </c>
      <c r="T89" s="226">
        <v>0.3</v>
      </c>
      <c r="U89" s="231">
        <v>0.4</v>
      </c>
      <c r="V89" s="205">
        <f t="shared" si="35"/>
        <v>4</v>
      </c>
    </row>
    <row r="90" spans="1:22" ht="15">
      <c r="A90" s="10"/>
      <c r="B90" s="40" t="s">
        <v>0</v>
      </c>
      <c r="C90" s="201">
        <v>0</v>
      </c>
      <c r="D90" s="201">
        <v>0.1</v>
      </c>
      <c r="E90" s="201">
        <v>0.1</v>
      </c>
      <c r="F90" s="201">
        <v>0.1</v>
      </c>
      <c r="G90" s="201">
        <v>0.1</v>
      </c>
      <c r="H90" s="201">
        <v>0.1</v>
      </c>
      <c r="I90" s="201">
        <v>0.1</v>
      </c>
      <c r="J90" s="201">
        <v>0.1</v>
      </c>
      <c r="K90" s="201">
        <v>0.1</v>
      </c>
      <c r="L90" s="201">
        <v>0.2</v>
      </c>
      <c r="M90" s="201">
        <v>0.2</v>
      </c>
      <c r="N90" s="201">
        <v>0.2</v>
      </c>
      <c r="O90" s="201">
        <v>0.2</v>
      </c>
      <c r="P90" s="201">
        <v>0.2</v>
      </c>
      <c r="Q90" s="201">
        <v>0.2</v>
      </c>
      <c r="R90" s="201">
        <v>0.3</v>
      </c>
      <c r="S90" s="201">
        <v>0.3</v>
      </c>
      <c r="T90" s="201">
        <v>0.3</v>
      </c>
      <c r="U90" s="84">
        <v>0.4</v>
      </c>
      <c r="V90" s="197">
        <f t="shared" si="35"/>
        <v>4</v>
      </c>
    </row>
    <row r="91" spans="1:22" ht="15">
      <c r="A91" s="10"/>
      <c r="B91" s="41" t="s">
        <v>1</v>
      </c>
      <c r="C91" s="201">
        <v>0</v>
      </c>
      <c r="D91" s="201">
        <v>0</v>
      </c>
      <c r="E91" s="201">
        <v>0</v>
      </c>
      <c r="F91" s="201">
        <v>0.1</v>
      </c>
      <c r="G91" s="201">
        <v>0.1</v>
      </c>
      <c r="H91" s="201">
        <v>0.1</v>
      </c>
      <c r="I91" s="201">
        <v>0.1</v>
      </c>
      <c r="J91" s="201">
        <v>0.1</v>
      </c>
      <c r="K91" s="201">
        <v>0.1</v>
      </c>
      <c r="L91" s="201">
        <v>0.1</v>
      </c>
      <c r="M91" s="201">
        <v>0.1</v>
      </c>
      <c r="N91" s="201">
        <v>0.1</v>
      </c>
      <c r="O91" s="201">
        <v>0.1</v>
      </c>
      <c r="P91" s="201">
        <v>0.1</v>
      </c>
      <c r="Q91" s="201">
        <v>0.2</v>
      </c>
      <c r="R91" s="201">
        <v>0.2</v>
      </c>
      <c r="S91" s="201">
        <v>0.2</v>
      </c>
      <c r="T91" s="201">
        <v>0.3</v>
      </c>
      <c r="U91" s="130">
        <v>0.5</v>
      </c>
      <c r="V91" s="197">
        <f t="shared" si="35"/>
        <v>5</v>
      </c>
    </row>
    <row r="92" spans="1:22" ht="15">
      <c r="A92" s="10"/>
      <c r="B92" s="39" t="s">
        <v>29</v>
      </c>
      <c r="C92" s="225">
        <f>C80-C89</f>
        <v>0.6</v>
      </c>
      <c r="D92" s="225">
        <f aca="true" t="shared" si="39" ref="D92:U92">D80-D89</f>
        <v>0.6</v>
      </c>
      <c r="E92" s="225">
        <f t="shared" si="39"/>
        <v>0.6</v>
      </c>
      <c r="F92" s="225">
        <f t="shared" si="39"/>
        <v>0.7000000000000001</v>
      </c>
      <c r="G92" s="225">
        <f t="shared" si="39"/>
        <v>0.8</v>
      </c>
      <c r="H92" s="225">
        <f t="shared" si="39"/>
        <v>0.8</v>
      </c>
      <c r="I92" s="225">
        <f t="shared" si="39"/>
        <v>0.8</v>
      </c>
      <c r="J92" s="225">
        <f t="shared" si="39"/>
        <v>0.9</v>
      </c>
      <c r="K92" s="225">
        <f t="shared" si="39"/>
        <v>1</v>
      </c>
      <c r="L92" s="225">
        <f t="shared" si="39"/>
        <v>1</v>
      </c>
      <c r="M92" s="225">
        <f t="shared" si="39"/>
        <v>1</v>
      </c>
      <c r="N92" s="225">
        <f t="shared" si="39"/>
        <v>1</v>
      </c>
      <c r="O92" s="225">
        <f t="shared" si="39"/>
        <v>1.2</v>
      </c>
      <c r="P92" s="225">
        <f t="shared" si="39"/>
        <v>1.2</v>
      </c>
      <c r="Q92" s="225">
        <f t="shared" si="39"/>
        <v>1.2</v>
      </c>
      <c r="R92" s="225">
        <f t="shared" si="39"/>
        <v>1.3</v>
      </c>
      <c r="S92" s="225">
        <f t="shared" si="39"/>
        <v>1.2</v>
      </c>
      <c r="T92" s="225">
        <f t="shared" si="39"/>
        <v>1.0999999999999999</v>
      </c>
      <c r="U92" s="225">
        <f t="shared" si="39"/>
        <v>1.2000000000000002</v>
      </c>
      <c r="V92" s="205">
        <f t="shared" si="35"/>
        <v>1.2000000000000002</v>
      </c>
    </row>
    <row r="93" spans="1:22" ht="15">
      <c r="A93" s="10"/>
      <c r="B93" s="40" t="s">
        <v>0</v>
      </c>
      <c r="C93" s="201">
        <f>C81-C90</f>
        <v>0.6</v>
      </c>
      <c r="D93" s="201">
        <f aca="true" t="shared" si="40" ref="D93:U93">D81-D90</f>
        <v>0.6</v>
      </c>
      <c r="E93" s="201">
        <f t="shared" si="40"/>
        <v>0.6</v>
      </c>
      <c r="F93" s="201">
        <f t="shared" si="40"/>
        <v>0.8</v>
      </c>
      <c r="G93" s="201">
        <f t="shared" si="40"/>
        <v>0.8</v>
      </c>
      <c r="H93" s="201">
        <f t="shared" si="40"/>
        <v>0.9</v>
      </c>
      <c r="I93" s="201">
        <f t="shared" si="40"/>
        <v>0.9</v>
      </c>
      <c r="J93" s="201">
        <f t="shared" si="40"/>
        <v>1.0999999999999999</v>
      </c>
      <c r="K93" s="201">
        <f t="shared" si="40"/>
        <v>1.0999999999999999</v>
      </c>
      <c r="L93" s="201">
        <f t="shared" si="40"/>
        <v>1.1</v>
      </c>
      <c r="M93" s="201">
        <f t="shared" si="40"/>
        <v>1.1</v>
      </c>
      <c r="N93" s="201">
        <f t="shared" si="40"/>
        <v>1.2</v>
      </c>
      <c r="O93" s="201">
        <f t="shared" si="40"/>
        <v>1.3</v>
      </c>
      <c r="P93" s="201">
        <f t="shared" si="40"/>
        <v>1.3</v>
      </c>
      <c r="Q93" s="201">
        <f t="shared" si="40"/>
        <v>1.4000000000000001</v>
      </c>
      <c r="R93" s="201">
        <f t="shared" si="40"/>
        <v>1.4</v>
      </c>
      <c r="S93" s="201">
        <f t="shared" si="40"/>
        <v>1.4</v>
      </c>
      <c r="T93" s="201">
        <f t="shared" si="40"/>
        <v>1.4</v>
      </c>
      <c r="U93" s="201">
        <f t="shared" si="40"/>
        <v>1.4</v>
      </c>
      <c r="V93" s="197">
        <f t="shared" si="35"/>
        <v>1.2727272727272727</v>
      </c>
    </row>
    <row r="94" spans="1:22" ht="15">
      <c r="A94" s="10"/>
      <c r="B94" s="41" t="s">
        <v>1</v>
      </c>
      <c r="C94" s="201">
        <f>C82-C91</f>
        <v>0.6</v>
      </c>
      <c r="D94" s="201">
        <f aca="true" t="shared" si="41" ref="D94:U94">D82-D91</f>
        <v>0.6</v>
      </c>
      <c r="E94" s="201">
        <f t="shared" si="41"/>
        <v>0.7</v>
      </c>
      <c r="F94" s="201">
        <f t="shared" si="41"/>
        <v>0.6</v>
      </c>
      <c r="G94" s="201">
        <f t="shared" si="41"/>
        <v>0.7000000000000001</v>
      </c>
      <c r="H94" s="201">
        <f t="shared" si="41"/>
        <v>0.7000000000000001</v>
      </c>
      <c r="I94" s="201">
        <f t="shared" si="41"/>
        <v>0.8</v>
      </c>
      <c r="J94" s="201">
        <f t="shared" si="41"/>
        <v>0.8</v>
      </c>
      <c r="K94" s="201">
        <f t="shared" si="41"/>
        <v>0.9</v>
      </c>
      <c r="L94" s="201">
        <f t="shared" si="41"/>
        <v>0.9</v>
      </c>
      <c r="M94" s="201">
        <f t="shared" si="41"/>
        <v>1</v>
      </c>
      <c r="N94" s="201">
        <f t="shared" si="41"/>
        <v>1</v>
      </c>
      <c r="O94" s="201">
        <f t="shared" si="41"/>
        <v>1</v>
      </c>
      <c r="P94" s="201">
        <f t="shared" si="41"/>
        <v>1</v>
      </c>
      <c r="Q94" s="201">
        <f t="shared" si="41"/>
        <v>0.9000000000000001</v>
      </c>
      <c r="R94" s="201">
        <f t="shared" si="41"/>
        <v>1</v>
      </c>
      <c r="S94" s="201">
        <f t="shared" si="41"/>
        <v>1</v>
      </c>
      <c r="T94" s="201">
        <f t="shared" si="41"/>
        <v>0.8999999999999999</v>
      </c>
      <c r="U94" s="201">
        <f t="shared" si="41"/>
        <v>0.8</v>
      </c>
      <c r="V94" s="235">
        <f t="shared" si="35"/>
        <v>0.888888888888889</v>
      </c>
    </row>
    <row r="95" spans="1:22" ht="15">
      <c r="A95" s="10"/>
      <c r="B95" s="40"/>
      <c r="C95" s="78"/>
      <c r="D95" s="78"/>
      <c r="E95" s="78"/>
      <c r="F95" s="78"/>
      <c r="G95" s="78"/>
      <c r="H95" s="78"/>
      <c r="I95" s="78"/>
      <c r="J95" s="78"/>
      <c r="K95" s="78"/>
      <c r="L95" s="78"/>
      <c r="M95" s="78"/>
      <c r="N95" s="78"/>
      <c r="O95" s="356"/>
      <c r="P95" s="356"/>
      <c r="Q95" s="10"/>
      <c r="R95" s="78"/>
      <c r="S95" s="78"/>
      <c r="T95" s="68"/>
      <c r="U95" s="68"/>
      <c r="V95" s="78"/>
    </row>
    <row r="96" spans="1:22" ht="15">
      <c r="A96" s="10"/>
      <c r="B96" s="383" t="s">
        <v>3</v>
      </c>
      <c r="C96" s="383"/>
      <c r="D96" s="383"/>
      <c r="E96" s="383"/>
      <c r="F96" s="383"/>
      <c r="G96" s="383"/>
      <c r="H96" s="383"/>
      <c r="I96" s="383"/>
      <c r="J96" s="383"/>
      <c r="K96" s="383"/>
      <c r="L96" s="383"/>
      <c r="M96" s="383"/>
      <c r="N96" s="383"/>
      <c r="O96" s="384"/>
      <c r="P96" s="357"/>
      <c r="Q96" s="10"/>
      <c r="R96" s="78"/>
      <c r="S96" s="78"/>
      <c r="T96" s="68"/>
      <c r="U96" s="68"/>
      <c r="V96" s="78"/>
    </row>
    <row r="97" spans="1:22" ht="15">
      <c r="A97" s="10"/>
      <c r="B97" s="385"/>
      <c r="C97" s="385"/>
      <c r="D97" s="385"/>
      <c r="E97" s="385"/>
      <c r="F97" s="385"/>
      <c r="G97" s="385"/>
      <c r="H97" s="385"/>
      <c r="I97" s="385"/>
      <c r="J97" s="385"/>
      <c r="K97" s="385"/>
      <c r="L97" s="385"/>
      <c r="M97" s="385"/>
      <c r="N97" s="385"/>
      <c r="O97" s="386"/>
      <c r="P97" s="358"/>
      <c r="Q97" s="10"/>
      <c r="R97" s="78"/>
      <c r="S97" s="78"/>
      <c r="T97" s="68"/>
      <c r="U97" s="68"/>
      <c r="V97" s="78"/>
    </row>
    <row r="98" spans="1:22" ht="15">
      <c r="A98" s="10"/>
      <c r="B98" s="359"/>
      <c r="C98" s="360"/>
      <c r="D98" s="360"/>
      <c r="E98" s="360"/>
      <c r="F98" s="360"/>
      <c r="G98" s="360"/>
      <c r="H98" s="360"/>
      <c r="I98" s="360"/>
      <c r="J98" s="360"/>
      <c r="K98" s="360"/>
      <c r="L98" s="360"/>
      <c r="M98" s="360"/>
      <c r="N98" s="360"/>
      <c r="O98" s="360"/>
      <c r="P98" s="360"/>
      <c r="Q98" s="360"/>
      <c r="R98" s="78"/>
      <c r="S98" s="78"/>
      <c r="T98" s="68"/>
      <c r="U98" s="68"/>
      <c r="V98" s="78"/>
    </row>
    <row r="99" spans="1:22" ht="17.25">
      <c r="A99" s="10"/>
      <c r="B99" s="361" t="s">
        <v>30</v>
      </c>
      <c r="C99" s="68"/>
      <c r="D99" s="68"/>
      <c r="E99" s="68"/>
      <c r="F99" s="68"/>
      <c r="G99" s="68"/>
      <c r="H99" s="68"/>
      <c r="I99" s="68"/>
      <c r="J99" s="68"/>
      <c r="K99" s="68"/>
      <c r="L99" s="68"/>
      <c r="M99" s="68"/>
      <c r="N99" s="68"/>
      <c r="O99" s="68"/>
      <c r="P99" s="68"/>
      <c r="Q99" s="68"/>
      <c r="R99" s="78"/>
      <c r="S99" s="78"/>
      <c r="T99" s="68"/>
      <c r="U99" s="68"/>
      <c r="V99" s="78"/>
    </row>
    <row r="100" spans="1:22" ht="17.25">
      <c r="A100" s="10"/>
      <c r="B100" s="361" t="s">
        <v>31</v>
      </c>
      <c r="C100" s="68"/>
      <c r="D100" s="68"/>
      <c r="E100" s="68"/>
      <c r="F100" s="68"/>
      <c r="G100" s="68"/>
      <c r="H100" s="68"/>
      <c r="I100" s="68"/>
      <c r="J100" s="68"/>
      <c r="K100" s="68"/>
      <c r="L100" s="68"/>
      <c r="M100" s="68"/>
      <c r="N100" s="68"/>
      <c r="O100" s="68"/>
      <c r="P100" s="68"/>
      <c r="Q100" s="68"/>
      <c r="R100" s="78"/>
      <c r="S100" s="78"/>
      <c r="T100" s="68"/>
      <c r="U100" s="68"/>
      <c r="V100" s="78"/>
    </row>
    <row r="101" spans="1:22" ht="17.25">
      <c r="A101" s="10"/>
      <c r="B101" s="361" t="s">
        <v>83</v>
      </c>
      <c r="C101" s="68"/>
      <c r="D101" s="68"/>
      <c r="E101" s="68"/>
      <c r="F101" s="68"/>
      <c r="G101" s="68"/>
      <c r="H101" s="68"/>
      <c r="I101" s="68"/>
      <c r="J101" s="68"/>
      <c r="K101" s="68"/>
      <c r="L101" s="68"/>
      <c r="M101" s="68"/>
      <c r="N101" s="68"/>
      <c r="O101" s="68"/>
      <c r="P101" s="68"/>
      <c r="Q101" s="68"/>
      <c r="R101" s="78"/>
      <c r="S101" s="78"/>
      <c r="T101" s="68"/>
      <c r="U101" s="68"/>
      <c r="V101" s="78"/>
    </row>
    <row r="102" spans="1:22" ht="17.25">
      <c r="A102" s="10"/>
      <c r="B102" s="361" t="s">
        <v>34</v>
      </c>
      <c r="C102" s="68"/>
      <c r="D102" s="68"/>
      <c r="E102" s="68"/>
      <c r="F102" s="68"/>
      <c r="G102" s="68"/>
      <c r="H102" s="68"/>
      <c r="I102" s="68"/>
      <c r="J102" s="68"/>
      <c r="K102" s="68"/>
      <c r="L102" s="68"/>
      <c r="M102" s="68"/>
      <c r="N102" s="68"/>
      <c r="O102" s="68"/>
      <c r="P102" s="68"/>
      <c r="Q102" s="68"/>
      <c r="R102" s="78"/>
      <c r="S102" s="78"/>
      <c r="T102" s="68"/>
      <c r="U102" s="68"/>
      <c r="V102" s="78"/>
    </row>
    <row r="103" spans="1:22" ht="17.25">
      <c r="A103" s="10"/>
      <c r="B103" s="361" t="s">
        <v>85</v>
      </c>
      <c r="C103" s="68"/>
      <c r="D103" s="68"/>
      <c r="E103" s="68"/>
      <c r="F103" s="68"/>
      <c r="G103" s="68"/>
      <c r="H103" s="68"/>
      <c r="I103" s="68"/>
      <c r="J103" s="68"/>
      <c r="K103" s="68"/>
      <c r="L103" s="68"/>
      <c r="M103" s="68"/>
      <c r="N103" s="68"/>
      <c r="O103" s="68"/>
      <c r="P103" s="68"/>
      <c r="Q103" s="68"/>
      <c r="R103" s="78"/>
      <c r="S103" s="78"/>
      <c r="T103" s="68"/>
      <c r="U103" s="68"/>
      <c r="V103" s="78"/>
    </row>
    <row r="104" spans="1:22" ht="17.25">
      <c r="A104" s="10"/>
      <c r="B104" s="361" t="s">
        <v>35</v>
      </c>
      <c r="C104" s="68"/>
      <c r="D104" s="68"/>
      <c r="E104" s="68"/>
      <c r="F104" s="68"/>
      <c r="G104" s="68"/>
      <c r="H104" s="68"/>
      <c r="I104" s="68"/>
      <c r="J104" s="68"/>
      <c r="K104" s="68"/>
      <c r="L104" s="68"/>
      <c r="M104" s="68"/>
      <c r="N104" s="68"/>
      <c r="O104" s="68"/>
      <c r="P104" s="68"/>
      <c r="Q104" s="68"/>
      <c r="R104" s="78"/>
      <c r="S104" s="78"/>
      <c r="T104" s="68"/>
      <c r="U104" s="68"/>
      <c r="V104" s="78"/>
    </row>
    <row r="105" spans="1:22" ht="17.25">
      <c r="A105" s="10"/>
      <c r="B105" s="362" t="s">
        <v>36</v>
      </c>
      <c r="C105" s="68"/>
      <c r="D105" s="68"/>
      <c r="E105" s="68"/>
      <c r="F105" s="68"/>
      <c r="G105" s="68"/>
      <c r="H105" s="68"/>
      <c r="I105" s="68"/>
      <c r="J105" s="68"/>
      <c r="K105" s="68"/>
      <c r="L105" s="68"/>
      <c r="M105" s="68"/>
      <c r="N105" s="68"/>
      <c r="O105" s="68"/>
      <c r="P105" s="68"/>
      <c r="Q105" s="68"/>
      <c r="R105" s="78"/>
      <c r="S105" s="78"/>
      <c r="T105" s="68"/>
      <c r="U105" s="68"/>
      <c r="V105" s="78"/>
    </row>
    <row r="106" spans="1:22" ht="17.25">
      <c r="A106" s="68"/>
      <c r="B106" s="362" t="s">
        <v>38</v>
      </c>
      <c r="C106" s="68"/>
      <c r="D106" s="68"/>
      <c r="E106" s="68"/>
      <c r="F106" s="68"/>
      <c r="G106" s="68"/>
      <c r="H106" s="68"/>
      <c r="I106" s="68"/>
      <c r="J106" s="68"/>
      <c r="K106" s="68"/>
      <c r="L106" s="68"/>
      <c r="M106" s="68"/>
      <c r="N106" s="68"/>
      <c r="O106" s="68"/>
      <c r="P106" s="68"/>
      <c r="Q106" s="68"/>
      <c r="R106" s="68"/>
      <c r="S106" s="68"/>
      <c r="T106" s="68"/>
      <c r="U106" s="68"/>
      <c r="V106" s="78"/>
    </row>
    <row r="107" spans="1:22" ht="15">
      <c r="A107" s="68"/>
      <c r="B107" s="68"/>
      <c r="C107" s="68"/>
      <c r="D107" s="68"/>
      <c r="E107" s="68"/>
      <c r="F107" s="68"/>
      <c r="G107" s="68"/>
      <c r="H107" s="68"/>
      <c r="I107" s="68"/>
      <c r="J107" s="68"/>
      <c r="K107" s="68"/>
      <c r="L107" s="68"/>
      <c r="M107" s="68"/>
      <c r="N107" s="68"/>
      <c r="O107" s="68"/>
      <c r="P107" s="68"/>
      <c r="Q107" s="68"/>
      <c r="R107" s="68"/>
      <c r="S107" s="68"/>
      <c r="T107" s="68"/>
      <c r="U107" s="68"/>
      <c r="V107" s="78"/>
    </row>
    <row r="108" spans="1:22" ht="15">
      <c r="A108" s="68"/>
      <c r="B108" s="68"/>
      <c r="C108" s="68"/>
      <c r="D108" s="68"/>
      <c r="E108" s="68"/>
      <c r="F108" s="68"/>
      <c r="G108" s="68"/>
      <c r="H108" s="68"/>
      <c r="I108" s="68"/>
      <c r="J108" s="68"/>
      <c r="K108" s="68"/>
      <c r="L108" s="68"/>
      <c r="M108" s="68"/>
      <c r="N108" s="68"/>
      <c r="O108" s="68"/>
      <c r="P108" s="68"/>
      <c r="Q108" s="68"/>
      <c r="R108" s="68"/>
      <c r="S108" s="68"/>
      <c r="T108" s="68"/>
      <c r="U108" s="68"/>
      <c r="V108" s="78"/>
    </row>
    <row r="109" ht="15">
      <c r="W109" s="363"/>
    </row>
    <row r="110" ht="15">
      <c r="W110" s="363"/>
    </row>
    <row r="111" ht="15">
      <c r="W111" s="363"/>
    </row>
    <row r="112" ht="15">
      <c r="W112" s="363"/>
    </row>
    <row r="113" ht="15">
      <c r="W113" s="363"/>
    </row>
    <row r="114" spans="5:23" ht="15">
      <c r="E114" s="34"/>
      <c r="W114" s="363"/>
    </row>
    <row r="115" spans="5:23" ht="15">
      <c r="E115" s="34"/>
      <c r="W115" s="363"/>
    </row>
    <row r="116" spans="5:23" ht="15">
      <c r="E116" s="34"/>
      <c r="W116" s="363"/>
    </row>
    <row r="117" spans="5:23" ht="15">
      <c r="E117" s="34"/>
      <c r="W117" s="363"/>
    </row>
    <row r="118" spans="5:23" ht="15">
      <c r="E118" s="34"/>
      <c r="W118" s="363"/>
    </row>
    <row r="119" spans="5:23" ht="15">
      <c r="E119" s="34"/>
      <c r="W119" s="363"/>
    </row>
    <row r="120" spans="5:23" ht="15">
      <c r="E120" s="34"/>
      <c r="W120" s="363"/>
    </row>
    <row r="121" spans="5:23" ht="15">
      <c r="E121" s="34"/>
      <c r="W121" s="363"/>
    </row>
    <row r="122" spans="5:23" ht="15">
      <c r="E122" s="34"/>
      <c r="W122" s="363"/>
    </row>
    <row r="123" spans="5:23" ht="15">
      <c r="E123" s="34"/>
      <c r="W123" s="363"/>
    </row>
    <row r="124" spans="5:23" ht="15">
      <c r="E124" s="34"/>
      <c r="W124" s="363"/>
    </row>
    <row r="125" spans="5:23" ht="15">
      <c r="E125" s="34"/>
      <c r="W125" s="363"/>
    </row>
    <row r="126" spans="5:23" ht="15">
      <c r="E126" s="34"/>
      <c r="W126" s="363"/>
    </row>
    <row r="127" spans="5:23" ht="15">
      <c r="E127" s="34"/>
      <c r="W127" s="363"/>
    </row>
    <row r="128" spans="5:23" ht="15">
      <c r="E128" s="34"/>
      <c r="W128" s="363"/>
    </row>
    <row r="129" spans="5:23" ht="15">
      <c r="E129" s="34"/>
      <c r="W129" s="363"/>
    </row>
    <row r="130" spans="5:23" ht="15">
      <c r="E130" s="34"/>
      <c r="W130" s="363"/>
    </row>
  </sheetData>
  <mergeCells count="1">
    <mergeCell ref="B96:O97"/>
  </mergeCell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98"/>
  <sheetViews>
    <sheetView zoomScale="90" zoomScaleNormal="90" workbookViewId="0" topLeftCell="A1">
      <selection activeCell="O74" sqref="O74"/>
    </sheetView>
  </sheetViews>
  <sheetFormatPr defaultColWidth="9.140625" defaultRowHeight="15"/>
  <cols>
    <col min="1" max="1" width="5.00390625" style="3" customWidth="1"/>
    <col min="2" max="2" width="53.57421875" style="3" customWidth="1"/>
    <col min="3" max="21" width="8.8515625" style="3" customWidth="1"/>
    <col min="22" max="22" width="11.8515625" style="274" customWidth="1"/>
    <col min="23" max="23" width="10.7109375" style="2" bestFit="1" customWidth="1"/>
  </cols>
  <sheetData>
    <row r="1" spans="1:22" ht="15">
      <c r="A1" s="5"/>
      <c r="B1" s="2"/>
      <c r="C1" s="2"/>
      <c r="D1" s="2"/>
      <c r="E1" s="2"/>
      <c r="F1" s="2"/>
      <c r="G1" s="2"/>
      <c r="H1" s="2"/>
      <c r="I1" s="2"/>
      <c r="J1" s="2"/>
      <c r="K1" s="2"/>
      <c r="L1" s="2"/>
      <c r="M1" s="2"/>
      <c r="N1" s="2"/>
      <c r="O1" s="2"/>
      <c r="P1" s="2"/>
      <c r="Q1" s="154"/>
      <c r="R1" s="9"/>
      <c r="S1" s="9"/>
      <c r="T1" s="2"/>
      <c r="U1" s="2"/>
      <c r="V1" s="268"/>
    </row>
    <row r="2" spans="1:22" ht="21.75" customHeight="1">
      <c r="A2" s="5"/>
      <c r="B2" s="2"/>
      <c r="C2" s="364" t="s">
        <v>97</v>
      </c>
      <c r="D2" s="155"/>
      <c r="E2" s="155"/>
      <c r="F2" s="155"/>
      <c r="G2" s="155"/>
      <c r="H2" s="155"/>
      <c r="I2" s="155"/>
      <c r="J2" s="155"/>
      <c r="K2" s="155"/>
      <c r="L2" s="155"/>
      <c r="M2" s="155"/>
      <c r="N2" s="155"/>
      <c r="O2" s="155"/>
      <c r="P2" s="2"/>
      <c r="Q2" s="154"/>
      <c r="R2" s="9"/>
      <c r="S2" s="9"/>
      <c r="T2" s="2"/>
      <c r="U2" s="2"/>
      <c r="V2" s="268"/>
    </row>
    <row r="3" spans="1:22" ht="21.75" customHeight="1">
      <c r="A3" s="5"/>
      <c r="B3" s="4"/>
      <c r="C3" s="12"/>
      <c r="D3" s="155"/>
      <c r="E3" s="155"/>
      <c r="F3" s="155"/>
      <c r="G3" s="155"/>
      <c r="H3" s="155"/>
      <c r="I3" s="155"/>
      <c r="J3" s="155"/>
      <c r="K3" s="155"/>
      <c r="L3" s="155"/>
      <c r="M3" s="155"/>
      <c r="N3" s="155"/>
      <c r="O3" s="155"/>
      <c r="P3" s="4"/>
      <c r="Q3" s="154"/>
      <c r="R3" s="9"/>
      <c r="S3" s="9"/>
      <c r="T3" s="2"/>
      <c r="U3" s="2"/>
      <c r="V3" s="268"/>
    </row>
    <row r="4" spans="1:22" ht="18.75">
      <c r="A4" s="5"/>
      <c r="B4" s="4"/>
      <c r="C4" s="12" t="s">
        <v>2</v>
      </c>
      <c r="D4" s="4"/>
      <c r="E4" s="4"/>
      <c r="F4" s="4"/>
      <c r="G4" s="4"/>
      <c r="H4" s="4"/>
      <c r="I4" s="4"/>
      <c r="J4" s="4"/>
      <c r="K4" s="4"/>
      <c r="L4" s="4"/>
      <c r="M4" s="4"/>
      <c r="N4" s="4"/>
      <c r="O4" s="4"/>
      <c r="P4" s="4"/>
      <c r="Q4" s="154"/>
      <c r="R4" s="9"/>
      <c r="S4" s="9"/>
      <c r="T4" s="2"/>
      <c r="U4" s="2"/>
      <c r="V4" s="268"/>
    </row>
    <row r="5" spans="1:22" ht="15.75">
      <c r="A5" s="5"/>
      <c r="B5" s="4"/>
      <c r="C5" s="13" t="s">
        <v>4</v>
      </c>
      <c r="D5" s="4"/>
      <c r="E5" s="4"/>
      <c r="F5" s="4"/>
      <c r="G5" s="4"/>
      <c r="H5" s="4"/>
      <c r="I5" s="4"/>
      <c r="J5" s="4"/>
      <c r="K5" s="4"/>
      <c r="L5" s="4"/>
      <c r="M5" s="4"/>
      <c r="N5" s="4"/>
      <c r="O5" s="4"/>
      <c r="P5" s="4"/>
      <c r="Q5" s="154"/>
      <c r="R5" s="9"/>
      <c r="S5" s="9"/>
      <c r="T5" s="2"/>
      <c r="U5" s="2"/>
      <c r="V5" s="268"/>
    </row>
    <row r="6" spans="1:22" ht="15">
      <c r="A6" s="5"/>
      <c r="B6" s="14"/>
      <c r="C6" s="1"/>
      <c r="D6" s="1"/>
      <c r="E6" s="1"/>
      <c r="F6" s="1"/>
      <c r="G6" s="1"/>
      <c r="H6" s="1"/>
      <c r="I6" s="1"/>
      <c r="J6" s="1"/>
      <c r="K6" s="1"/>
      <c r="L6" s="1"/>
      <c r="M6" s="2"/>
      <c r="N6" s="2"/>
      <c r="O6" s="2"/>
      <c r="P6" s="2"/>
      <c r="Q6" s="154"/>
      <c r="R6" s="9"/>
      <c r="S6" s="9"/>
      <c r="T6" s="2"/>
      <c r="U6" s="2"/>
      <c r="V6" s="268"/>
    </row>
    <row r="7" spans="1:22" ht="33" customHeight="1">
      <c r="A7" s="7"/>
      <c r="B7" s="1"/>
      <c r="C7" s="66">
        <v>1999</v>
      </c>
      <c r="D7" s="66">
        <v>2000</v>
      </c>
      <c r="E7" s="66">
        <v>2001</v>
      </c>
      <c r="F7" s="66">
        <v>2002</v>
      </c>
      <c r="G7" s="66">
        <v>2003</v>
      </c>
      <c r="H7" s="66">
        <v>2004</v>
      </c>
      <c r="I7" s="66">
        <v>2005</v>
      </c>
      <c r="J7" s="66">
        <v>2006</v>
      </c>
      <c r="K7" s="66">
        <v>2007</v>
      </c>
      <c r="L7" s="66">
        <v>2008</v>
      </c>
      <c r="M7" s="66">
        <v>2009</v>
      </c>
      <c r="N7" s="66">
        <v>2010</v>
      </c>
      <c r="O7" s="66">
        <v>2011</v>
      </c>
      <c r="P7" s="66">
        <v>2012</v>
      </c>
      <c r="Q7" s="66">
        <v>2013</v>
      </c>
      <c r="R7" s="66">
        <v>2014</v>
      </c>
      <c r="S7" s="66">
        <v>2015</v>
      </c>
      <c r="T7" s="66">
        <v>2016</v>
      </c>
      <c r="U7" s="66">
        <v>2017</v>
      </c>
      <c r="V7" s="142" t="s">
        <v>57</v>
      </c>
    </row>
    <row r="8" spans="1:23" ht="15">
      <c r="A8" s="7"/>
      <c r="B8" s="15" t="s">
        <v>51</v>
      </c>
      <c r="C8" s="48">
        <v>1240</v>
      </c>
      <c r="D8" s="48">
        <v>1435</v>
      </c>
      <c r="E8" s="48">
        <v>1700</v>
      </c>
      <c r="F8" s="48">
        <v>2095</v>
      </c>
      <c r="G8" s="48">
        <v>2491</v>
      </c>
      <c r="H8" s="48">
        <v>2751</v>
      </c>
      <c r="I8" s="48">
        <v>2918</v>
      </c>
      <c r="J8" s="48">
        <v>3460</v>
      </c>
      <c r="K8" s="48">
        <v>3550</v>
      </c>
      <c r="L8" s="48">
        <v>3487</v>
      </c>
      <c r="M8" s="48">
        <v>3377</v>
      </c>
      <c r="N8" s="48">
        <v>3571</v>
      </c>
      <c r="O8" s="48">
        <v>3762</v>
      </c>
      <c r="P8" s="48">
        <v>3518</v>
      </c>
      <c r="Q8" s="48">
        <v>3664</v>
      </c>
      <c r="R8" s="48">
        <v>3798</v>
      </c>
      <c r="S8" s="48">
        <v>4235</v>
      </c>
      <c r="T8" s="48">
        <v>5376</v>
      </c>
      <c r="U8" s="48">
        <v>5455</v>
      </c>
      <c r="V8" s="269">
        <f aca="true" t="shared" si="0" ref="V8:V39">U8/K8</f>
        <v>1.536619718309859</v>
      </c>
      <c r="W8" s="151"/>
    </row>
    <row r="9" spans="1:22" ht="15">
      <c r="A9" s="7"/>
      <c r="B9" s="16" t="s">
        <v>0</v>
      </c>
      <c r="C9" s="49">
        <v>346</v>
      </c>
      <c r="D9" s="49">
        <v>369</v>
      </c>
      <c r="E9" s="49">
        <v>438</v>
      </c>
      <c r="F9" s="49">
        <v>560</v>
      </c>
      <c r="G9" s="49">
        <v>632</v>
      </c>
      <c r="H9" s="49">
        <v>683</v>
      </c>
      <c r="I9" s="49">
        <v>733</v>
      </c>
      <c r="J9" s="49">
        <v>820</v>
      </c>
      <c r="K9" s="49">
        <v>883</v>
      </c>
      <c r="L9" s="49">
        <v>848</v>
      </c>
      <c r="M9" s="49">
        <v>862</v>
      </c>
      <c r="N9" s="49">
        <v>988</v>
      </c>
      <c r="O9" s="49">
        <v>990</v>
      </c>
      <c r="P9" s="49">
        <v>945</v>
      </c>
      <c r="Q9" s="49">
        <v>1028</v>
      </c>
      <c r="R9" s="49">
        <v>1075</v>
      </c>
      <c r="S9" s="49">
        <v>1258</v>
      </c>
      <c r="T9" s="49">
        <v>1483</v>
      </c>
      <c r="U9" s="49">
        <v>1663</v>
      </c>
      <c r="V9" s="270">
        <f t="shared" si="0"/>
        <v>1.883352208380521</v>
      </c>
    </row>
    <row r="10" spans="1:22" ht="15">
      <c r="A10" s="7"/>
      <c r="B10" s="17" t="s">
        <v>1</v>
      </c>
      <c r="C10" s="49">
        <v>894</v>
      </c>
      <c r="D10" s="49">
        <v>1066</v>
      </c>
      <c r="E10" s="49">
        <v>1262</v>
      </c>
      <c r="F10" s="49">
        <v>1535</v>
      </c>
      <c r="G10" s="49">
        <v>1859</v>
      </c>
      <c r="H10" s="49">
        <v>2068</v>
      </c>
      <c r="I10" s="49">
        <v>2185</v>
      </c>
      <c r="J10" s="49">
        <v>2640</v>
      </c>
      <c r="K10" s="49">
        <v>2667</v>
      </c>
      <c r="L10" s="49">
        <v>2639</v>
      </c>
      <c r="M10" s="49">
        <v>2515</v>
      </c>
      <c r="N10" s="49">
        <v>2583</v>
      </c>
      <c r="O10" s="49">
        <v>2772</v>
      </c>
      <c r="P10" s="49">
        <v>2573</v>
      </c>
      <c r="Q10" s="49">
        <v>2636</v>
      </c>
      <c r="R10" s="49">
        <v>2723</v>
      </c>
      <c r="S10" s="49">
        <v>2977</v>
      </c>
      <c r="T10" s="49">
        <v>3893</v>
      </c>
      <c r="U10" s="49">
        <v>3792</v>
      </c>
      <c r="V10" s="270">
        <f t="shared" si="0"/>
        <v>1.421822272215973</v>
      </c>
    </row>
    <row r="11" spans="1:23" ht="15.75">
      <c r="A11" s="7"/>
      <c r="B11" s="18" t="s">
        <v>13</v>
      </c>
      <c r="C11" s="37">
        <v>620</v>
      </c>
      <c r="D11" s="37">
        <v>728</v>
      </c>
      <c r="E11" s="37">
        <v>943</v>
      </c>
      <c r="F11" s="37">
        <v>1178</v>
      </c>
      <c r="G11" s="37">
        <v>1399</v>
      </c>
      <c r="H11" s="37">
        <v>1596</v>
      </c>
      <c r="I11" s="37">
        <v>1684</v>
      </c>
      <c r="J11" s="37">
        <v>2096</v>
      </c>
      <c r="K11" s="37">
        <v>2175</v>
      </c>
      <c r="L11" s="37">
        <v>2294</v>
      </c>
      <c r="M11" s="37">
        <v>2229</v>
      </c>
      <c r="N11" s="37">
        <v>2387</v>
      </c>
      <c r="O11" s="37">
        <v>2545</v>
      </c>
      <c r="P11" s="37">
        <v>2343</v>
      </c>
      <c r="Q11" s="37">
        <v>2486</v>
      </c>
      <c r="R11" s="37">
        <v>2706</v>
      </c>
      <c r="S11" s="37">
        <v>3082</v>
      </c>
      <c r="T11" s="37">
        <v>4027</v>
      </c>
      <c r="U11" s="37">
        <v>4094</v>
      </c>
      <c r="V11" s="269">
        <f t="shared" si="0"/>
        <v>1.8822988505747127</v>
      </c>
      <c r="W11" s="143"/>
    </row>
    <row r="12" spans="1:22" ht="15">
      <c r="A12" s="7"/>
      <c r="B12" s="27" t="s">
        <v>0</v>
      </c>
      <c r="C12" s="38">
        <v>141</v>
      </c>
      <c r="D12" s="38">
        <v>140</v>
      </c>
      <c r="E12" s="38">
        <v>203</v>
      </c>
      <c r="F12" s="38">
        <v>269</v>
      </c>
      <c r="G12" s="38">
        <v>306</v>
      </c>
      <c r="H12" s="38">
        <v>333</v>
      </c>
      <c r="I12" s="38">
        <v>371</v>
      </c>
      <c r="J12" s="38">
        <v>444</v>
      </c>
      <c r="K12" s="38">
        <v>491</v>
      </c>
      <c r="L12" s="20">
        <v>482</v>
      </c>
      <c r="M12" s="20">
        <v>521</v>
      </c>
      <c r="N12" s="20">
        <v>603</v>
      </c>
      <c r="O12" s="20">
        <v>624</v>
      </c>
      <c r="P12" s="20">
        <v>574</v>
      </c>
      <c r="Q12" s="20">
        <v>640</v>
      </c>
      <c r="R12" s="20">
        <v>711</v>
      </c>
      <c r="S12" s="20">
        <v>871</v>
      </c>
      <c r="T12" s="69">
        <v>1041</v>
      </c>
      <c r="U12" s="69">
        <v>1209</v>
      </c>
      <c r="V12" s="270">
        <f t="shared" si="0"/>
        <v>2.4623217922606924</v>
      </c>
    </row>
    <row r="13" spans="1:22" ht="15">
      <c r="A13" s="7"/>
      <c r="B13" s="28" t="s">
        <v>1</v>
      </c>
      <c r="C13" s="148">
        <v>479</v>
      </c>
      <c r="D13" s="148">
        <v>588</v>
      </c>
      <c r="E13" s="148">
        <v>740</v>
      </c>
      <c r="F13" s="148">
        <v>909</v>
      </c>
      <c r="G13" s="148">
        <v>1093</v>
      </c>
      <c r="H13" s="148">
        <v>1263</v>
      </c>
      <c r="I13" s="148">
        <v>1313</v>
      </c>
      <c r="J13" s="148">
        <v>1652</v>
      </c>
      <c r="K13" s="148">
        <v>1684</v>
      </c>
      <c r="L13" s="23">
        <v>1812</v>
      </c>
      <c r="M13" s="23">
        <v>1708</v>
      </c>
      <c r="N13" s="23">
        <v>1784</v>
      </c>
      <c r="O13" s="23">
        <v>1921</v>
      </c>
      <c r="P13" s="23">
        <v>1769</v>
      </c>
      <c r="Q13" s="23">
        <v>1846</v>
      </c>
      <c r="R13" s="23">
        <v>1995</v>
      </c>
      <c r="S13" s="23">
        <v>2211</v>
      </c>
      <c r="T13" s="26">
        <v>2986</v>
      </c>
      <c r="U13" s="26">
        <v>2885</v>
      </c>
      <c r="V13" s="270">
        <f>U13/K13</f>
        <v>1.7131828978622328</v>
      </c>
    </row>
    <row r="14" spans="1:22" ht="15.75">
      <c r="A14" s="7"/>
      <c r="B14" s="18" t="s">
        <v>14</v>
      </c>
      <c r="C14" s="19">
        <v>228</v>
      </c>
      <c r="D14" s="50">
        <v>288</v>
      </c>
      <c r="E14" s="50">
        <v>489</v>
      </c>
      <c r="F14" s="50">
        <v>641</v>
      </c>
      <c r="G14" s="50">
        <v>833</v>
      </c>
      <c r="H14" s="50">
        <v>1031</v>
      </c>
      <c r="I14" s="50">
        <v>1058</v>
      </c>
      <c r="J14" s="50">
        <v>1388</v>
      </c>
      <c r="K14" s="50">
        <v>1536</v>
      </c>
      <c r="L14" s="50">
        <v>1449</v>
      </c>
      <c r="M14" s="50">
        <v>1406</v>
      </c>
      <c r="N14" s="51">
        <v>1530</v>
      </c>
      <c r="O14" s="51">
        <v>1427</v>
      </c>
      <c r="P14" s="51">
        <v>1120</v>
      </c>
      <c r="Q14" s="51">
        <v>988</v>
      </c>
      <c r="R14" s="51">
        <v>931</v>
      </c>
      <c r="S14" s="51">
        <v>886</v>
      </c>
      <c r="T14" s="51">
        <v>1146</v>
      </c>
      <c r="U14" s="51">
        <v>1050</v>
      </c>
      <c r="V14" s="269">
        <f t="shared" si="0"/>
        <v>0.68359375</v>
      </c>
    </row>
    <row r="15" spans="1:22" ht="15">
      <c r="A15" s="5"/>
      <c r="B15" s="16" t="s">
        <v>0</v>
      </c>
      <c r="C15" s="57">
        <v>61</v>
      </c>
      <c r="D15" s="57">
        <v>69</v>
      </c>
      <c r="E15" s="57">
        <v>101</v>
      </c>
      <c r="F15" s="57">
        <v>152</v>
      </c>
      <c r="G15" s="57">
        <v>175</v>
      </c>
      <c r="H15" s="57">
        <v>202</v>
      </c>
      <c r="I15" s="57">
        <v>225</v>
      </c>
      <c r="J15" s="57">
        <v>290</v>
      </c>
      <c r="K15" s="57">
        <v>353</v>
      </c>
      <c r="L15" s="57">
        <v>299</v>
      </c>
      <c r="M15" s="57">
        <v>338</v>
      </c>
      <c r="N15" s="57">
        <v>389</v>
      </c>
      <c r="O15" s="57">
        <v>363</v>
      </c>
      <c r="P15" s="57">
        <v>289</v>
      </c>
      <c r="Q15" s="57">
        <v>241</v>
      </c>
      <c r="R15" s="57">
        <v>252</v>
      </c>
      <c r="S15" s="57">
        <v>267</v>
      </c>
      <c r="T15" s="59">
        <v>294</v>
      </c>
      <c r="U15" s="59">
        <v>322</v>
      </c>
      <c r="V15" s="270">
        <f t="shared" si="0"/>
        <v>0.9121813031161473</v>
      </c>
    </row>
    <row r="16" spans="1:22" ht="15">
      <c r="A16" s="5"/>
      <c r="B16" s="17" t="s">
        <v>1</v>
      </c>
      <c r="C16" s="54">
        <v>167</v>
      </c>
      <c r="D16" s="54">
        <v>219</v>
      </c>
      <c r="E16" s="54">
        <v>388</v>
      </c>
      <c r="F16" s="54">
        <v>489</v>
      </c>
      <c r="G16" s="54">
        <v>658</v>
      </c>
      <c r="H16" s="54">
        <v>829</v>
      </c>
      <c r="I16" s="54">
        <v>833</v>
      </c>
      <c r="J16" s="54">
        <v>1098</v>
      </c>
      <c r="K16" s="54">
        <v>1183</v>
      </c>
      <c r="L16" s="54">
        <v>1150</v>
      </c>
      <c r="M16" s="54">
        <v>1068</v>
      </c>
      <c r="N16" s="54">
        <v>1141</v>
      </c>
      <c r="O16" s="54">
        <v>1064</v>
      </c>
      <c r="P16" s="54">
        <v>831</v>
      </c>
      <c r="Q16" s="54">
        <v>747</v>
      </c>
      <c r="R16" s="54">
        <v>679</v>
      </c>
      <c r="S16" s="54">
        <v>619</v>
      </c>
      <c r="T16" s="55">
        <v>852</v>
      </c>
      <c r="U16" s="55">
        <v>728</v>
      </c>
      <c r="V16" s="270">
        <f t="shared" si="0"/>
        <v>0.6153846153846154</v>
      </c>
    </row>
    <row r="17" spans="1:22" ht="15">
      <c r="A17" s="5"/>
      <c r="B17" s="158" t="s">
        <v>15</v>
      </c>
      <c r="C17" s="56">
        <v>6</v>
      </c>
      <c r="D17" s="56">
        <v>11</v>
      </c>
      <c r="E17" s="56">
        <v>12</v>
      </c>
      <c r="F17" s="56">
        <v>21</v>
      </c>
      <c r="G17" s="56">
        <v>31</v>
      </c>
      <c r="H17" s="56">
        <v>28</v>
      </c>
      <c r="I17" s="56">
        <v>31</v>
      </c>
      <c r="J17" s="56">
        <v>52</v>
      </c>
      <c r="K17" s="56">
        <v>41</v>
      </c>
      <c r="L17" s="56">
        <v>55</v>
      </c>
      <c r="M17" s="56">
        <v>58</v>
      </c>
      <c r="N17" s="56">
        <v>65</v>
      </c>
      <c r="O17" s="56">
        <v>62</v>
      </c>
      <c r="P17" s="56">
        <v>42</v>
      </c>
      <c r="Q17" s="56">
        <v>62</v>
      </c>
      <c r="R17" s="56">
        <v>81</v>
      </c>
      <c r="S17" s="56">
        <v>171</v>
      </c>
      <c r="T17" s="70">
        <v>289</v>
      </c>
      <c r="U17" s="70">
        <v>364</v>
      </c>
      <c r="V17" s="272">
        <f t="shared" si="0"/>
        <v>8.878048780487806</v>
      </c>
    </row>
    <row r="18" spans="1:22" ht="15">
      <c r="A18" s="5"/>
      <c r="B18" s="22" t="s">
        <v>0</v>
      </c>
      <c r="C18" s="57">
        <v>1</v>
      </c>
      <c r="D18" s="57">
        <v>5</v>
      </c>
      <c r="E18" s="57">
        <v>2</v>
      </c>
      <c r="F18" s="57">
        <v>9</v>
      </c>
      <c r="G18" s="57">
        <v>8</v>
      </c>
      <c r="H18" s="57">
        <v>9</v>
      </c>
      <c r="I18" s="57">
        <v>4</v>
      </c>
      <c r="J18" s="57">
        <v>14</v>
      </c>
      <c r="K18" s="57">
        <v>12</v>
      </c>
      <c r="L18" s="57">
        <v>11</v>
      </c>
      <c r="M18" s="57">
        <v>21</v>
      </c>
      <c r="N18" s="57">
        <v>26</v>
      </c>
      <c r="O18" s="57">
        <v>23</v>
      </c>
      <c r="P18" s="57">
        <v>10</v>
      </c>
      <c r="Q18" s="57">
        <v>19</v>
      </c>
      <c r="R18" s="57">
        <v>27</v>
      </c>
      <c r="S18" s="57">
        <v>58</v>
      </c>
      <c r="T18" s="59">
        <v>88</v>
      </c>
      <c r="U18" s="59">
        <v>122</v>
      </c>
      <c r="V18" s="270">
        <f t="shared" si="0"/>
        <v>10.166666666666666</v>
      </c>
    </row>
    <row r="19" spans="1:22" ht="15">
      <c r="A19" s="5"/>
      <c r="B19" s="24" t="s">
        <v>1</v>
      </c>
      <c r="C19" s="54">
        <v>5</v>
      </c>
      <c r="D19" s="54">
        <v>6</v>
      </c>
      <c r="E19" s="54">
        <v>10</v>
      </c>
      <c r="F19" s="54">
        <v>12</v>
      </c>
      <c r="G19" s="54">
        <v>23</v>
      </c>
      <c r="H19" s="54">
        <v>19</v>
      </c>
      <c r="I19" s="54">
        <v>27</v>
      </c>
      <c r="J19" s="54">
        <v>38</v>
      </c>
      <c r="K19" s="54">
        <v>29</v>
      </c>
      <c r="L19" s="54">
        <v>44</v>
      </c>
      <c r="M19" s="54">
        <v>37</v>
      </c>
      <c r="N19" s="54">
        <v>39</v>
      </c>
      <c r="O19" s="54">
        <v>39</v>
      </c>
      <c r="P19" s="54">
        <v>32</v>
      </c>
      <c r="Q19" s="54">
        <v>43</v>
      </c>
      <c r="R19" s="54">
        <v>54</v>
      </c>
      <c r="S19" s="54">
        <v>113</v>
      </c>
      <c r="T19" s="55">
        <v>201</v>
      </c>
      <c r="U19" s="55">
        <v>242</v>
      </c>
      <c r="V19" s="270">
        <f t="shared" si="0"/>
        <v>8.344827586206897</v>
      </c>
    </row>
    <row r="20" spans="1:22" ht="15.75">
      <c r="A20" s="7"/>
      <c r="B20" s="18" t="s">
        <v>87</v>
      </c>
      <c r="C20" s="19">
        <v>33</v>
      </c>
      <c r="D20" s="19">
        <v>40</v>
      </c>
      <c r="E20" s="19">
        <v>54</v>
      </c>
      <c r="F20" s="19">
        <v>84</v>
      </c>
      <c r="G20" s="19">
        <v>107</v>
      </c>
      <c r="H20" s="19">
        <v>121</v>
      </c>
      <c r="I20" s="19">
        <v>130</v>
      </c>
      <c r="J20" s="19">
        <v>278</v>
      </c>
      <c r="K20" s="19">
        <v>175</v>
      </c>
      <c r="L20" s="19">
        <v>190</v>
      </c>
      <c r="M20" s="19">
        <v>203</v>
      </c>
      <c r="N20" s="19">
        <v>229</v>
      </c>
      <c r="O20" s="19">
        <v>220</v>
      </c>
      <c r="P20" s="19">
        <v>172</v>
      </c>
      <c r="Q20" s="19">
        <v>237</v>
      </c>
      <c r="R20" s="19">
        <v>514</v>
      </c>
      <c r="S20" s="19">
        <v>999</v>
      </c>
      <c r="T20" s="19">
        <v>1958</v>
      </c>
      <c r="U20" s="19">
        <v>2655</v>
      </c>
      <c r="V20" s="269">
        <f aca="true" t="shared" si="1" ref="V20:V28">U20/K20</f>
        <v>15.17142857142857</v>
      </c>
    </row>
    <row r="21" spans="1:22" ht="15">
      <c r="A21" s="10"/>
      <c r="B21" s="40" t="s">
        <v>0</v>
      </c>
      <c r="C21" s="38">
        <v>5</v>
      </c>
      <c r="D21" s="38">
        <v>13</v>
      </c>
      <c r="E21" s="38">
        <v>15</v>
      </c>
      <c r="F21" s="38">
        <v>22</v>
      </c>
      <c r="G21" s="38">
        <v>34</v>
      </c>
      <c r="H21" s="38">
        <v>26</v>
      </c>
      <c r="I21" s="38">
        <v>25</v>
      </c>
      <c r="J21" s="38">
        <v>66</v>
      </c>
      <c r="K21" s="38">
        <v>47</v>
      </c>
      <c r="L21" s="38">
        <v>48</v>
      </c>
      <c r="M21" s="38">
        <v>53</v>
      </c>
      <c r="N21" s="38">
        <v>77</v>
      </c>
      <c r="O21" s="38">
        <v>60</v>
      </c>
      <c r="P21" s="38">
        <v>35</v>
      </c>
      <c r="Q21" s="38">
        <v>68</v>
      </c>
      <c r="R21" s="38">
        <v>138</v>
      </c>
      <c r="S21" s="38">
        <v>281</v>
      </c>
      <c r="T21" s="38">
        <v>524</v>
      </c>
      <c r="U21" s="38">
        <v>778</v>
      </c>
      <c r="V21" s="270">
        <f t="shared" si="1"/>
        <v>16.5531914893617</v>
      </c>
    </row>
    <row r="22" spans="1:22" ht="15">
      <c r="A22" s="10"/>
      <c r="B22" s="41" t="s">
        <v>1</v>
      </c>
      <c r="C22" s="38">
        <v>28</v>
      </c>
      <c r="D22" s="38">
        <v>27</v>
      </c>
      <c r="E22" s="38">
        <v>39</v>
      </c>
      <c r="F22" s="38">
        <v>62</v>
      </c>
      <c r="G22" s="38">
        <v>73</v>
      </c>
      <c r="H22" s="38">
        <v>95</v>
      </c>
      <c r="I22" s="38">
        <v>105</v>
      </c>
      <c r="J22" s="38">
        <v>212</v>
      </c>
      <c r="K22" s="38">
        <v>128</v>
      </c>
      <c r="L22" s="38">
        <v>142</v>
      </c>
      <c r="M22" s="38">
        <v>150</v>
      </c>
      <c r="N22" s="38">
        <v>152</v>
      </c>
      <c r="O22" s="38">
        <v>160</v>
      </c>
      <c r="P22" s="38">
        <v>137</v>
      </c>
      <c r="Q22" s="38">
        <v>169</v>
      </c>
      <c r="R22" s="38">
        <v>376</v>
      </c>
      <c r="S22" s="38">
        <v>718</v>
      </c>
      <c r="T22" s="38">
        <v>1434</v>
      </c>
      <c r="U22" s="38">
        <v>1877</v>
      </c>
      <c r="V22" s="270">
        <f t="shared" si="1"/>
        <v>14.6640625</v>
      </c>
    </row>
    <row r="23" spans="1:22" ht="15.75">
      <c r="A23" s="7"/>
      <c r="B23" s="18" t="s">
        <v>39</v>
      </c>
      <c r="C23" s="146">
        <v>198</v>
      </c>
      <c r="D23" s="146">
        <v>216</v>
      </c>
      <c r="E23" s="146">
        <v>212</v>
      </c>
      <c r="F23" s="146">
        <v>241</v>
      </c>
      <c r="G23" s="146">
        <v>259</v>
      </c>
      <c r="H23" s="146">
        <v>263</v>
      </c>
      <c r="I23" s="146">
        <v>279</v>
      </c>
      <c r="J23" s="146">
        <v>313</v>
      </c>
      <c r="K23" s="146">
        <v>359</v>
      </c>
      <c r="L23" s="146">
        <v>497</v>
      </c>
      <c r="M23" s="146">
        <v>510</v>
      </c>
      <c r="N23" s="146">
        <v>537</v>
      </c>
      <c r="O23" s="146">
        <v>809</v>
      </c>
      <c r="P23" s="146">
        <v>963</v>
      </c>
      <c r="Q23" s="146">
        <v>1263</v>
      </c>
      <c r="R23" s="146">
        <v>1452</v>
      </c>
      <c r="S23" s="146">
        <v>1649</v>
      </c>
      <c r="T23" s="146">
        <v>1728</v>
      </c>
      <c r="U23" s="19">
        <v>1454</v>
      </c>
      <c r="V23" s="269">
        <f t="shared" si="1"/>
        <v>4.050139275766017</v>
      </c>
    </row>
    <row r="24" spans="1:22" ht="15">
      <c r="A24" s="5"/>
      <c r="B24" s="31" t="s">
        <v>0</v>
      </c>
      <c r="C24" s="32">
        <v>38</v>
      </c>
      <c r="D24" s="32">
        <v>36</v>
      </c>
      <c r="E24" s="32">
        <v>42</v>
      </c>
      <c r="F24" s="32">
        <v>56</v>
      </c>
      <c r="G24" s="32">
        <v>55</v>
      </c>
      <c r="H24" s="32">
        <v>57</v>
      </c>
      <c r="I24" s="32">
        <v>65</v>
      </c>
      <c r="J24" s="32">
        <v>57</v>
      </c>
      <c r="K24" s="32">
        <v>61</v>
      </c>
      <c r="L24" s="23">
        <v>96</v>
      </c>
      <c r="M24" s="23">
        <v>115</v>
      </c>
      <c r="N24" s="23">
        <v>118</v>
      </c>
      <c r="O24" s="26">
        <v>183</v>
      </c>
      <c r="P24" s="23">
        <v>241</v>
      </c>
      <c r="Q24" s="23">
        <v>322</v>
      </c>
      <c r="R24" s="23">
        <v>373</v>
      </c>
      <c r="S24" s="23">
        <v>477</v>
      </c>
      <c r="T24" s="69">
        <v>453</v>
      </c>
      <c r="U24" s="69">
        <v>423</v>
      </c>
      <c r="V24" s="270">
        <f t="shared" si="1"/>
        <v>6.934426229508197</v>
      </c>
    </row>
    <row r="25" spans="1:22" ht="15">
      <c r="A25" s="5"/>
      <c r="B25" s="33" t="s">
        <v>1</v>
      </c>
      <c r="C25" s="34">
        <v>160</v>
      </c>
      <c r="D25" s="34">
        <v>180</v>
      </c>
      <c r="E25" s="34">
        <v>170</v>
      </c>
      <c r="F25" s="34">
        <v>185</v>
      </c>
      <c r="G25" s="34">
        <v>204</v>
      </c>
      <c r="H25" s="34">
        <v>206</v>
      </c>
      <c r="I25" s="34">
        <v>214</v>
      </c>
      <c r="J25" s="34">
        <v>256</v>
      </c>
      <c r="K25" s="34">
        <v>298</v>
      </c>
      <c r="L25" s="35">
        <v>401</v>
      </c>
      <c r="M25" s="35">
        <v>395</v>
      </c>
      <c r="N25" s="35">
        <v>419</v>
      </c>
      <c r="O25" s="36">
        <v>626</v>
      </c>
      <c r="P25" s="20">
        <v>722</v>
      </c>
      <c r="Q25" s="20">
        <v>941</v>
      </c>
      <c r="R25" s="20">
        <v>1079</v>
      </c>
      <c r="S25" s="20">
        <v>1172</v>
      </c>
      <c r="T25" s="69">
        <v>1275</v>
      </c>
      <c r="U25" s="69">
        <v>1031</v>
      </c>
      <c r="V25" s="270">
        <f t="shared" si="1"/>
        <v>3.459731543624161</v>
      </c>
    </row>
    <row r="26" spans="1:23" ht="15">
      <c r="A26" s="10"/>
      <c r="B26" s="39" t="s">
        <v>17</v>
      </c>
      <c r="C26" s="30">
        <v>3</v>
      </c>
      <c r="D26" s="157"/>
      <c r="F26" s="30">
        <v>1</v>
      </c>
      <c r="G26" s="30">
        <v>2</v>
      </c>
      <c r="I26" s="30">
        <v>2</v>
      </c>
      <c r="J26" s="30">
        <v>14</v>
      </c>
      <c r="K26" s="30">
        <v>2</v>
      </c>
      <c r="L26" s="30">
        <v>3</v>
      </c>
      <c r="M26" s="30">
        <v>4</v>
      </c>
      <c r="N26" s="30">
        <v>6</v>
      </c>
      <c r="O26" s="30">
        <v>7</v>
      </c>
      <c r="P26" s="30">
        <v>8</v>
      </c>
      <c r="Q26" s="30">
        <v>20</v>
      </c>
      <c r="R26" s="30">
        <v>131</v>
      </c>
      <c r="S26" s="30">
        <v>305</v>
      </c>
      <c r="T26" s="30">
        <v>535</v>
      </c>
      <c r="U26" s="30">
        <v>701</v>
      </c>
      <c r="V26" s="272">
        <f>U26/K26</f>
        <v>350.5</v>
      </c>
      <c r="W26" s="68"/>
    </row>
    <row r="27" spans="1:23" ht="15">
      <c r="A27" s="10"/>
      <c r="B27" s="40" t="s">
        <v>0</v>
      </c>
      <c r="C27" s="32"/>
      <c r="D27" s="32"/>
      <c r="E27" s="32"/>
      <c r="F27" s="32"/>
      <c r="G27" s="32"/>
      <c r="H27" s="32"/>
      <c r="I27" s="32">
        <v>1</v>
      </c>
      <c r="J27" s="32">
        <v>5</v>
      </c>
      <c r="K27" s="32"/>
      <c r="L27" s="32">
        <v>2</v>
      </c>
      <c r="M27" s="32">
        <v>1</v>
      </c>
      <c r="N27" s="32"/>
      <c r="O27" s="32"/>
      <c r="P27" s="32">
        <v>2</v>
      </c>
      <c r="Q27" s="32">
        <v>7</v>
      </c>
      <c r="R27" s="32">
        <v>42</v>
      </c>
      <c r="S27" s="32">
        <v>96</v>
      </c>
      <c r="T27" s="74">
        <v>160</v>
      </c>
      <c r="U27" s="74">
        <v>199</v>
      </c>
      <c r="V27" s="270"/>
      <c r="W27" s="68"/>
    </row>
    <row r="28" spans="1:23" ht="15">
      <c r="A28" s="10"/>
      <c r="B28" s="41" t="s">
        <v>1</v>
      </c>
      <c r="C28" s="34">
        <v>3</v>
      </c>
      <c r="D28" s="34"/>
      <c r="E28" s="34"/>
      <c r="F28" s="34">
        <v>1</v>
      </c>
      <c r="G28" s="34">
        <v>2</v>
      </c>
      <c r="H28" s="34"/>
      <c r="I28" s="34">
        <v>1</v>
      </c>
      <c r="J28" s="34">
        <v>9</v>
      </c>
      <c r="K28" s="34">
        <v>2</v>
      </c>
      <c r="L28" s="34">
        <v>1</v>
      </c>
      <c r="M28" s="34">
        <v>3</v>
      </c>
      <c r="N28" s="34">
        <v>6</v>
      </c>
      <c r="O28" s="34">
        <v>7</v>
      </c>
      <c r="P28" s="34">
        <v>6</v>
      </c>
      <c r="Q28" s="34">
        <v>13</v>
      </c>
      <c r="R28" s="34">
        <v>89</v>
      </c>
      <c r="S28" s="34">
        <v>209</v>
      </c>
      <c r="T28" s="75">
        <v>375</v>
      </c>
      <c r="U28" s="74">
        <v>502</v>
      </c>
      <c r="V28" s="270">
        <f t="shared" si="1"/>
        <v>251</v>
      </c>
      <c r="W28" s="68"/>
    </row>
    <row r="29" spans="1:22" ht="15.75">
      <c r="A29" s="7"/>
      <c r="B29" s="18" t="s">
        <v>88</v>
      </c>
      <c r="C29" s="19">
        <v>267</v>
      </c>
      <c r="D29" s="19">
        <v>276</v>
      </c>
      <c r="E29" s="19">
        <v>280</v>
      </c>
      <c r="F29" s="19">
        <v>388</v>
      </c>
      <c r="G29" s="19">
        <v>475</v>
      </c>
      <c r="H29" s="19">
        <v>507</v>
      </c>
      <c r="I29" s="19">
        <v>546</v>
      </c>
      <c r="J29" s="19">
        <v>676</v>
      </c>
      <c r="K29" s="19">
        <v>563</v>
      </c>
      <c r="L29" s="19">
        <v>384</v>
      </c>
      <c r="M29" s="19">
        <v>269</v>
      </c>
      <c r="N29" s="19">
        <v>265</v>
      </c>
      <c r="O29" s="19">
        <v>310</v>
      </c>
      <c r="P29" s="19">
        <v>270</v>
      </c>
      <c r="Q29" s="19">
        <v>273</v>
      </c>
      <c r="R29" s="19">
        <v>334</v>
      </c>
      <c r="S29" s="19">
        <v>442</v>
      </c>
      <c r="T29" s="19">
        <v>757</v>
      </c>
      <c r="U29" s="19">
        <v>924</v>
      </c>
      <c r="V29" s="269">
        <f t="shared" si="0"/>
        <v>1.641207815275311</v>
      </c>
    </row>
    <row r="30" spans="1:22" ht="15">
      <c r="A30" s="5"/>
      <c r="B30" s="27" t="s">
        <v>0</v>
      </c>
      <c r="C30" s="61">
        <v>60</v>
      </c>
      <c r="D30" s="61">
        <v>72</v>
      </c>
      <c r="E30" s="61">
        <v>68</v>
      </c>
      <c r="F30" s="61">
        <v>109</v>
      </c>
      <c r="G30" s="61">
        <v>118</v>
      </c>
      <c r="H30" s="61">
        <v>121</v>
      </c>
      <c r="I30" s="61">
        <v>132</v>
      </c>
      <c r="J30" s="61">
        <v>168</v>
      </c>
      <c r="K30" s="61">
        <v>119</v>
      </c>
      <c r="L30" s="57">
        <v>89</v>
      </c>
      <c r="M30" s="57">
        <v>58</v>
      </c>
      <c r="N30" s="57">
        <v>80</v>
      </c>
      <c r="O30" s="59">
        <v>82</v>
      </c>
      <c r="P30" s="57">
        <v>70</v>
      </c>
      <c r="Q30" s="57">
        <v>78</v>
      </c>
      <c r="R30" s="57">
        <v>84</v>
      </c>
      <c r="S30" s="57">
        <v>139</v>
      </c>
      <c r="T30" s="59">
        <v>204</v>
      </c>
      <c r="U30" s="59">
        <v>291</v>
      </c>
      <c r="V30" s="270">
        <f t="shared" si="0"/>
        <v>2.4453781512605044</v>
      </c>
    </row>
    <row r="31" spans="1:22" ht="15">
      <c r="A31" s="5"/>
      <c r="B31" s="28" t="s">
        <v>1</v>
      </c>
      <c r="C31" s="145">
        <v>207</v>
      </c>
      <c r="D31" s="145">
        <v>204</v>
      </c>
      <c r="E31" s="145">
        <v>212</v>
      </c>
      <c r="F31" s="145">
        <v>279</v>
      </c>
      <c r="G31" s="145">
        <v>357</v>
      </c>
      <c r="H31" s="145">
        <v>386</v>
      </c>
      <c r="I31" s="145">
        <v>414</v>
      </c>
      <c r="J31" s="145">
        <v>508</v>
      </c>
      <c r="K31" s="145">
        <v>444</v>
      </c>
      <c r="L31" s="54">
        <v>295</v>
      </c>
      <c r="M31" s="54">
        <v>211</v>
      </c>
      <c r="N31" s="54">
        <v>185</v>
      </c>
      <c r="O31" s="55">
        <v>228</v>
      </c>
      <c r="P31" s="54">
        <v>200</v>
      </c>
      <c r="Q31" s="54">
        <v>195</v>
      </c>
      <c r="R31" s="54">
        <v>250</v>
      </c>
      <c r="S31" s="54">
        <v>303</v>
      </c>
      <c r="T31" s="55">
        <v>553</v>
      </c>
      <c r="U31" s="55">
        <v>633</v>
      </c>
      <c r="V31" s="270">
        <f t="shared" si="0"/>
        <v>1.4256756756756757</v>
      </c>
    </row>
    <row r="32" spans="1:22" ht="15">
      <c r="A32" s="5"/>
      <c r="B32" s="25" t="s">
        <v>7</v>
      </c>
      <c r="C32" s="60">
        <v>147</v>
      </c>
      <c r="D32" s="60">
        <v>164</v>
      </c>
      <c r="E32" s="60">
        <v>167</v>
      </c>
      <c r="F32" s="60">
        <v>223</v>
      </c>
      <c r="G32" s="60">
        <v>266</v>
      </c>
      <c r="H32" s="60">
        <v>312</v>
      </c>
      <c r="I32" s="60">
        <v>345</v>
      </c>
      <c r="J32" s="60">
        <v>424</v>
      </c>
      <c r="K32" s="60">
        <v>365</v>
      </c>
      <c r="L32" s="60">
        <v>280</v>
      </c>
      <c r="M32" s="60">
        <v>208</v>
      </c>
      <c r="N32" s="60">
        <v>209</v>
      </c>
      <c r="O32" s="60">
        <v>242</v>
      </c>
      <c r="P32" s="60">
        <v>227</v>
      </c>
      <c r="Q32" s="60">
        <v>222</v>
      </c>
      <c r="R32" s="60">
        <v>280</v>
      </c>
      <c r="S32" s="60">
        <v>385</v>
      </c>
      <c r="T32" s="71">
        <v>641</v>
      </c>
      <c r="U32" s="71">
        <v>792</v>
      </c>
      <c r="V32" s="272">
        <f t="shared" si="0"/>
        <v>2.16986301369863</v>
      </c>
    </row>
    <row r="33" spans="1:22" ht="15">
      <c r="A33" s="5"/>
      <c r="B33" s="22" t="s">
        <v>0</v>
      </c>
      <c r="C33" s="61">
        <v>34</v>
      </c>
      <c r="D33" s="61">
        <v>39</v>
      </c>
      <c r="E33" s="61">
        <v>42</v>
      </c>
      <c r="F33" s="61">
        <v>56</v>
      </c>
      <c r="G33" s="61">
        <v>57</v>
      </c>
      <c r="H33" s="61">
        <v>76</v>
      </c>
      <c r="I33" s="61">
        <v>91</v>
      </c>
      <c r="J33" s="61">
        <v>94</v>
      </c>
      <c r="K33" s="61">
        <v>81</v>
      </c>
      <c r="L33" s="57">
        <v>62</v>
      </c>
      <c r="M33" s="57">
        <v>42</v>
      </c>
      <c r="N33" s="57">
        <v>63</v>
      </c>
      <c r="O33" s="59">
        <v>63</v>
      </c>
      <c r="P33" s="57">
        <v>56</v>
      </c>
      <c r="Q33" s="57">
        <v>64</v>
      </c>
      <c r="R33" s="57">
        <v>69</v>
      </c>
      <c r="S33" s="57">
        <v>122</v>
      </c>
      <c r="T33" s="59">
        <v>171</v>
      </c>
      <c r="U33" s="59">
        <v>259</v>
      </c>
      <c r="V33" s="270">
        <f t="shared" si="0"/>
        <v>3.197530864197531</v>
      </c>
    </row>
    <row r="34" spans="1:22" ht="15">
      <c r="A34" s="5"/>
      <c r="B34" s="17" t="s">
        <v>1</v>
      </c>
      <c r="C34" s="62">
        <v>113</v>
      </c>
      <c r="D34" s="62">
        <v>125</v>
      </c>
      <c r="E34" s="62">
        <v>125</v>
      </c>
      <c r="F34" s="62">
        <v>167</v>
      </c>
      <c r="G34" s="62">
        <v>209</v>
      </c>
      <c r="H34" s="62">
        <v>236</v>
      </c>
      <c r="I34" s="62">
        <v>254</v>
      </c>
      <c r="J34" s="62">
        <v>330</v>
      </c>
      <c r="K34" s="62">
        <v>284</v>
      </c>
      <c r="L34" s="54">
        <v>218</v>
      </c>
      <c r="M34" s="54">
        <v>166</v>
      </c>
      <c r="N34" s="54">
        <v>146</v>
      </c>
      <c r="O34" s="55">
        <v>179</v>
      </c>
      <c r="P34" s="54">
        <v>171</v>
      </c>
      <c r="Q34" s="54">
        <v>158</v>
      </c>
      <c r="R34" s="54">
        <v>211</v>
      </c>
      <c r="S34" s="54">
        <v>263</v>
      </c>
      <c r="T34" s="55">
        <v>470</v>
      </c>
      <c r="U34" s="55">
        <v>533</v>
      </c>
      <c r="V34" s="270">
        <f t="shared" si="0"/>
        <v>1.8767605633802817</v>
      </c>
    </row>
    <row r="35" spans="1:22" ht="15">
      <c r="A35" s="5"/>
      <c r="B35" s="29" t="s">
        <v>6</v>
      </c>
      <c r="C35" s="63">
        <v>3</v>
      </c>
      <c r="D35" s="63">
        <v>4</v>
      </c>
      <c r="E35" s="63">
        <v>4</v>
      </c>
      <c r="F35" s="63">
        <v>5</v>
      </c>
      <c r="G35" s="63">
        <v>14</v>
      </c>
      <c r="H35" s="63">
        <v>12</v>
      </c>
      <c r="I35" s="63">
        <v>19</v>
      </c>
      <c r="J35" s="63">
        <v>54</v>
      </c>
      <c r="K35" s="63">
        <v>23</v>
      </c>
      <c r="L35" s="63">
        <v>18</v>
      </c>
      <c r="M35" s="63">
        <v>14</v>
      </c>
      <c r="N35" s="63">
        <v>10</v>
      </c>
      <c r="O35" s="63">
        <v>12</v>
      </c>
      <c r="P35" s="63">
        <v>12</v>
      </c>
      <c r="Q35" s="63">
        <v>12</v>
      </c>
      <c r="R35" s="63">
        <v>45</v>
      </c>
      <c r="S35" s="63">
        <v>121</v>
      </c>
      <c r="T35" s="72">
        <v>354</v>
      </c>
      <c r="U35" s="72">
        <v>564</v>
      </c>
      <c r="V35" s="272">
        <f t="shared" si="0"/>
        <v>24.52173913043478</v>
      </c>
    </row>
    <row r="36" spans="1:22" ht="15">
      <c r="A36" s="5"/>
      <c r="B36" s="31" t="s">
        <v>0</v>
      </c>
      <c r="C36" s="156"/>
      <c r="D36" s="64">
        <v>3</v>
      </c>
      <c r="E36" s="64">
        <v>1</v>
      </c>
      <c r="F36" s="64">
        <v>1</v>
      </c>
      <c r="G36" s="64">
        <v>3</v>
      </c>
      <c r="H36" s="64">
        <v>2</v>
      </c>
      <c r="I36" s="64">
        <v>2</v>
      </c>
      <c r="J36" s="64">
        <v>17</v>
      </c>
      <c r="K36" s="64">
        <v>7</v>
      </c>
      <c r="L36" s="64">
        <v>5</v>
      </c>
      <c r="M36" s="57">
        <v>5</v>
      </c>
      <c r="N36" s="57">
        <v>6</v>
      </c>
      <c r="O36" s="57">
        <v>4</v>
      </c>
      <c r="P36" s="59">
        <v>2</v>
      </c>
      <c r="Q36" s="57">
        <v>2</v>
      </c>
      <c r="R36" s="57">
        <v>13</v>
      </c>
      <c r="S36" s="57">
        <v>40</v>
      </c>
      <c r="T36" s="57">
        <v>114</v>
      </c>
      <c r="U36" s="57">
        <v>188</v>
      </c>
      <c r="V36" s="270">
        <f t="shared" si="0"/>
        <v>26.857142857142858</v>
      </c>
    </row>
    <row r="37" spans="1:22" ht="15">
      <c r="A37" s="5"/>
      <c r="B37" s="33" t="s">
        <v>1</v>
      </c>
      <c r="C37" s="65">
        <v>3</v>
      </c>
      <c r="D37" s="65">
        <v>1</v>
      </c>
      <c r="E37" s="65">
        <v>3</v>
      </c>
      <c r="F37" s="65">
        <v>4</v>
      </c>
      <c r="G37" s="65">
        <v>11</v>
      </c>
      <c r="H37" s="65">
        <v>10</v>
      </c>
      <c r="I37" s="65">
        <v>17</v>
      </c>
      <c r="J37" s="65">
        <v>37</v>
      </c>
      <c r="K37" s="65">
        <v>16</v>
      </c>
      <c r="L37" s="52">
        <v>13</v>
      </c>
      <c r="M37" s="52">
        <v>9</v>
      </c>
      <c r="N37" s="52">
        <v>4</v>
      </c>
      <c r="O37" s="53">
        <v>8</v>
      </c>
      <c r="P37" s="57">
        <v>10</v>
      </c>
      <c r="Q37" s="57">
        <v>10</v>
      </c>
      <c r="R37" s="57">
        <v>32</v>
      </c>
      <c r="S37" s="57">
        <v>81</v>
      </c>
      <c r="T37" s="59">
        <v>240</v>
      </c>
      <c r="U37" s="59">
        <v>376</v>
      </c>
      <c r="V37" s="270">
        <f t="shared" si="0"/>
        <v>23.5</v>
      </c>
    </row>
    <row r="38" spans="1:22" ht="15.75">
      <c r="A38" s="10"/>
      <c r="B38" s="18" t="s">
        <v>32</v>
      </c>
      <c r="C38" s="19">
        <v>67</v>
      </c>
      <c r="D38" s="19">
        <v>97</v>
      </c>
      <c r="E38" s="19">
        <v>101</v>
      </c>
      <c r="F38" s="19">
        <v>124</v>
      </c>
      <c r="G38" s="19">
        <v>165</v>
      </c>
      <c r="H38" s="19">
        <v>142</v>
      </c>
      <c r="I38" s="19">
        <v>196</v>
      </c>
      <c r="J38" s="19">
        <v>153</v>
      </c>
      <c r="K38" s="19">
        <v>142</v>
      </c>
      <c r="L38" s="19">
        <v>127</v>
      </c>
      <c r="M38" s="19">
        <v>147</v>
      </c>
      <c r="N38" s="19">
        <v>179</v>
      </c>
      <c r="O38" s="19">
        <v>199</v>
      </c>
      <c r="P38" s="19">
        <v>197</v>
      </c>
      <c r="Q38" s="19">
        <v>303</v>
      </c>
      <c r="R38" s="19">
        <v>340</v>
      </c>
      <c r="S38" s="19">
        <v>416</v>
      </c>
      <c r="T38" s="19">
        <v>571</v>
      </c>
      <c r="U38" s="19">
        <v>780</v>
      </c>
      <c r="V38" s="269">
        <f t="shared" si="0"/>
        <v>5.492957746478873</v>
      </c>
    </row>
    <row r="39" spans="1:22" ht="15">
      <c r="A39" s="10"/>
      <c r="B39" s="31" t="s">
        <v>0</v>
      </c>
      <c r="C39" s="32">
        <v>26</v>
      </c>
      <c r="D39" s="32">
        <v>31</v>
      </c>
      <c r="E39" s="32">
        <v>36</v>
      </c>
      <c r="F39" s="32">
        <v>34</v>
      </c>
      <c r="G39" s="32">
        <v>51</v>
      </c>
      <c r="H39" s="32">
        <v>43</v>
      </c>
      <c r="I39" s="32">
        <v>47</v>
      </c>
      <c r="J39" s="32">
        <v>46</v>
      </c>
      <c r="K39" s="32">
        <v>51</v>
      </c>
      <c r="L39" s="23">
        <v>31</v>
      </c>
      <c r="M39" s="23">
        <v>46</v>
      </c>
      <c r="N39" s="23">
        <v>73</v>
      </c>
      <c r="O39" s="26">
        <v>63</v>
      </c>
      <c r="P39" s="23">
        <v>63</v>
      </c>
      <c r="Q39" s="23">
        <v>100</v>
      </c>
      <c r="R39" s="23">
        <v>103</v>
      </c>
      <c r="S39" s="23">
        <v>157</v>
      </c>
      <c r="T39" s="69">
        <v>183</v>
      </c>
      <c r="U39" s="69">
        <v>281</v>
      </c>
      <c r="V39" s="270">
        <f t="shared" si="0"/>
        <v>5.509803921568627</v>
      </c>
    </row>
    <row r="40" spans="1:22" ht="15">
      <c r="A40" s="10"/>
      <c r="B40" s="33" t="s">
        <v>1</v>
      </c>
      <c r="C40" s="34">
        <v>41</v>
      </c>
      <c r="D40" s="34">
        <v>66</v>
      </c>
      <c r="E40" s="34">
        <v>65</v>
      </c>
      <c r="F40" s="34">
        <v>90</v>
      </c>
      <c r="G40" s="34">
        <v>114</v>
      </c>
      <c r="H40" s="34">
        <v>99</v>
      </c>
      <c r="I40" s="34">
        <v>149</v>
      </c>
      <c r="J40" s="34">
        <v>107</v>
      </c>
      <c r="K40" s="34">
        <v>91</v>
      </c>
      <c r="L40" s="35">
        <v>96</v>
      </c>
      <c r="M40" s="35">
        <v>101</v>
      </c>
      <c r="N40" s="35">
        <v>106</v>
      </c>
      <c r="O40" s="36">
        <v>136</v>
      </c>
      <c r="P40" s="20">
        <v>134</v>
      </c>
      <c r="Q40" s="20">
        <v>203</v>
      </c>
      <c r="R40" s="20">
        <v>237</v>
      </c>
      <c r="S40" s="20">
        <v>259</v>
      </c>
      <c r="T40" s="69">
        <v>388</v>
      </c>
      <c r="U40" s="69">
        <v>499</v>
      </c>
      <c r="V40" s="270">
        <f aca="true" t="shared" si="2" ref="V40:V61">U40/K40</f>
        <v>5.483516483516484</v>
      </c>
    </row>
    <row r="41" spans="1:22" ht="15">
      <c r="A41" s="10"/>
      <c r="B41" s="39" t="s">
        <v>18</v>
      </c>
      <c r="C41" s="30">
        <v>22</v>
      </c>
      <c r="D41" s="30">
        <v>32</v>
      </c>
      <c r="E41" s="30">
        <v>30</v>
      </c>
      <c r="F41" s="30">
        <v>39</v>
      </c>
      <c r="G41" s="30">
        <v>52</v>
      </c>
      <c r="H41" s="30">
        <v>39</v>
      </c>
      <c r="I41" s="30">
        <v>77</v>
      </c>
      <c r="J41" s="30">
        <v>72</v>
      </c>
      <c r="K41" s="30">
        <v>67</v>
      </c>
      <c r="L41" s="30">
        <v>59</v>
      </c>
      <c r="M41" s="30">
        <v>79</v>
      </c>
      <c r="N41" s="30">
        <v>91</v>
      </c>
      <c r="O41" s="30">
        <v>123</v>
      </c>
      <c r="P41" s="30">
        <v>94</v>
      </c>
      <c r="Q41" s="30">
        <v>148</v>
      </c>
      <c r="R41" s="30">
        <v>204</v>
      </c>
      <c r="S41" s="30">
        <v>227</v>
      </c>
      <c r="T41" s="73">
        <v>334</v>
      </c>
      <c r="U41" s="73">
        <v>516</v>
      </c>
      <c r="V41" s="272">
        <f t="shared" si="2"/>
        <v>7.701492537313433</v>
      </c>
    </row>
    <row r="42" spans="1:22" ht="15">
      <c r="A42" s="10"/>
      <c r="B42" s="40" t="s">
        <v>0</v>
      </c>
      <c r="C42" s="32">
        <v>8</v>
      </c>
      <c r="D42" s="32">
        <v>9</v>
      </c>
      <c r="E42" s="32">
        <v>10</v>
      </c>
      <c r="F42" s="32">
        <v>15</v>
      </c>
      <c r="G42" s="32">
        <v>9</v>
      </c>
      <c r="H42" s="32">
        <v>9</v>
      </c>
      <c r="I42" s="32">
        <v>15</v>
      </c>
      <c r="J42" s="32">
        <v>19</v>
      </c>
      <c r="K42" s="32">
        <v>19</v>
      </c>
      <c r="L42" s="32">
        <v>10</v>
      </c>
      <c r="M42" s="32">
        <v>21</v>
      </c>
      <c r="N42" s="32">
        <v>36</v>
      </c>
      <c r="O42" s="32">
        <v>32</v>
      </c>
      <c r="P42" s="32">
        <v>34</v>
      </c>
      <c r="Q42" s="32">
        <v>48</v>
      </c>
      <c r="R42" s="32">
        <v>57</v>
      </c>
      <c r="S42" s="32">
        <v>85</v>
      </c>
      <c r="T42" s="74">
        <v>98</v>
      </c>
      <c r="U42" s="74">
        <v>198</v>
      </c>
      <c r="V42" s="270">
        <f t="shared" si="2"/>
        <v>10.421052631578947</v>
      </c>
    </row>
    <row r="43" spans="1:22" ht="15">
      <c r="A43" s="10"/>
      <c r="B43" s="41" t="s">
        <v>1</v>
      </c>
      <c r="C43" s="34">
        <v>14</v>
      </c>
      <c r="D43" s="34">
        <v>23</v>
      </c>
      <c r="E43" s="34">
        <v>20</v>
      </c>
      <c r="F43" s="34">
        <v>24</v>
      </c>
      <c r="G43" s="34">
        <v>43</v>
      </c>
      <c r="H43" s="34">
        <v>30</v>
      </c>
      <c r="I43" s="34">
        <v>62</v>
      </c>
      <c r="J43" s="34">
        <v>53</v>
      </c>
      <c r="K43" s="34">
        <v>48</v>
      </c>
      <c r="L43" s="34">
        <v>49</v>
      </c>
      <c r="M43" s="34">
        <v>58</v>
      </c>
      <c r="N43" s="34">
        <v>55</v>
      </c>
      <c r="O43" s="34">
        <v>91</v>
      </c>
      <c r="P43" s="34">
        <v>60</v>
      </c>
      <c r="Q43" s="34">
        <v>100</v>
      </c>
      <c r="R43" s="34">
        <v>147</v>
      </c>
      <c r="S43" s="34">
        <v>142</v>
      </c>
      <c r="T43" s="75">
        <v>236</v>
      </c>
      <c r="U43" s="74">
        <v>318</v>
      </c>
      <c r="V43" s="270">
        <f t="shared" si="2"/>
        <v>6.625</v>
      </c>
    </row>
    <row r="44" spans="1:22" ht="15.75">
      <c r="A44" s="10"/>
      <c r="B44" s="18" t="s">
        <v>33</v>
      </c>
      <c r="C44" s="19">
        <v>53</v>
      </c>
      <c r="D44" s="19">
        <v>90</v>
      </c>
      <c r="E44" s="19">
        <v>133</v>
      </c>
      <c r="F44" s="19">
        <v>178</v>
      </c>
      <c r="G44" s="19">
        <v>212</v>
      </c>
      <c r="H44" s="19">
        <v>271</v>
      </c>
      <c r="I44" s="19">
        <v>322</v>
      </c>
      <c r="J44" s="19">
        <v>442</v>
      </c>
      <c r="K44" s="19">
        <v>515</v>
      </c>
      <c r="L44" s="19">
        <v>550</v>
      </c>
      <c r="M44" s="19">
        <v>571</v>
      </c>
      <c r="N44" s="19">
        <v>658</v>
      </c>
      <c r="O44" s="19">
        <v>614</v>
      </c>
      <c r="P44" s="19">
        <v>511</v>
      </c>
      <c r="Q44" s="19">
        <v>507</v>
      </c>
      <c r="R44" s="19">
        <v>572</v>
      </c>
      <c r="S44" s="19">
        <v>665</v>
      </c>
      <c r="T44" s="19">
        <v>1046</v>
      </c>
      <c r="U44" s="19">
        <v>1031</v>
      </c>
      <c r="V44" s="269">
        <f t="shared" si="2"/>
        <v>2.0019417475728156</v>
      </c>
    </row>
    <row r="45" spans="1:22" ht="15">
      <c r="A45" s="10"/>
      <c r="B45" s="40" t="s">
        <v>10</v>
      </c>
      <c r="C45" s="38">
        <v>12</v>
      </c>
      <c r="D45" s="38">
        <v>22</v>
      </c>
      <c r="E45" s="38">
        <v>26</v>
      </c>
      <c r="F45" s="38">
        <v>42</v>
      </c>
      <c r="G45" s="38">
        <v>53</v>
      </c>
      <c r="H45" s="38">
        <v>60</v>
      </c>
      <c r="I45" s="38">
        <v>83</v>
      </c>
      <c r="J45" s="38">
        <v>95</v>
      </c>
      <c r="K45" s="38">
        <v>145</v>
      </c>
      <c r="L45" s="38">
        <v>133</v>
      </c>
      <c r="M45" s="38">
        <v>147</v>
      </c>
      <c r="N45" s="38">
        <v>172</v>
      </c>
      <c r="O45" s="38">
        <v>158</v>
      </c>
      <c r="P45" s="38">
        <v>137</v>
      </c>
      <c r="Q45" s="38">
        <v>133</v>
      </c>
      <c r="R45" s="38">
        <v>167</v>
      </c>
      <c r="S45" s="38">
        <v>189</v>
      </c>
      <c r="T45" s="38">
        <v>247</v>
      </c>
      <c r="U45" s="38">
        <v>298</v>
      </c>
      <c r="V45" s="270">
        <f t="shared" si="2"/>
        <v>2.0551724137931036</v>
      </c>
    </row>
    <row r="46" spans="1:22" ht="15">
      <c r="A46" s="10"/>
      <c r="B46" s="40" t="s">
        <v>11</v>
      </c>
      <c r="C46" s="38">
        <v>41</v>
      </c>
      <c r="D46" s="38">
        <v>68</v>
      </c>
      <c r="E46" s="38">
        <v>107</v>
      </c>
      <c r="F46" s="38">
        <v>136</v>
      </c>
      <c r="G46" s="38">
        <v>159</v>
      </c>
      <c r="H46" s="38">
        <v>211</v>
      </c>
      <c r="I46" s="38">
        <v>239</v>
      </c>
      <c r="J46" s="38">
        <v>347</v>
      </c>
      <c r="K46" s="38">
        <v>370</v>
      </c>
      <c r="L46" s="38">
        <v>417</v>
      </c>
      <c r="M46" s="38">
        <v>424</v>
      </c>
      <c r="N46" s="38">
        <v>486</v>
      </c>
      <c r="O46" s="38">
        <v>456</v>
      </c>
      <c r="P46" s="38">
        <v>374</v>
      </c>
      <c r="Q46" s="38">
        <v>374</v>
      </c>
      <c r="R46" s="38">
        <v>405</v>
      </c>
      <c r="S46" s="38">
        <v>476</v>
      </c>
      <c r="T46" s="38">
        <v>799</v>
      </c>
      <c r="U46" s="38">
        <v>733</v>
      </c>
      <c r="V46" s="270">
        <f t="shared" si="2"/>
        <v>1.981081081081081</v>
      </c>
    </row>
    <row r="47" spans="1:22" ht="15">
      <c r="A47" s="10"/>
      <c r="B47" s="39" t="s">
        <v>22</v>
      </c>
      <c r="C47" s="30">
        <v>37</v>
      </c>
      <c r="D47" s="30">
        <v>74</v>
      </c>
      <c r="E47" s="30">
        <v>104</v>
      </c>
      <c r="F47" s="30">
        <v>146</v>
      </c>
      <c r="G47" s="30">
        <v>170</v>
      </c>
      <c r="H47" s="30">
        <v>237</v>
      </c>
      <c r="I47" s="30">
        <v>281</v>
      </c>
      <c r="J47" s="30">
        <v>387</v>
      </c>
      <c r="K47" s="30">
        <v>452</v>
      </c>
      <c r="L47" s="30">
        <v>486</v>
      </c>
      <c r="M47" s="30">
        <v>517</v>
      </c>
      <c r="N47" s="30">
        <v>605</v>
      </c>
      <c r="O47" s="30">
        <v>569</v>
      </c>
      <c r="P47" s="30">
        <v>479</v>
      </c>
      <c r="Q47" s="30">
        <v>452</v>
      </c>
      <c r="R47" s="30">
        <v>514</v>
      </c>
      <c r="S47" s="30">
        <v>602</v>
      </c>
      <c r="T47" s="73">
        <v>931</v>
      </c>
      <c r="U47" s="73">
        <v>942</v>
      </c>
      <c r="V47" s="272">
        <f t="shared" si="2"/>
        <v>2.084070796460177</v>
      </c>
    </row>
    <row r="48" spans="1:22" ht="15">
      <c r="A48" s="10"/>
      <c r="B48" s="40" t="s">
        <v>0</v>
      </c>
      <c r="C48" s="38">
        <v>6</v>
      </c>
      <c r="D48" s="38">
        <v>17</v>
      </c>
      <c r="E48" s="38">
        <v>19</v>
      </c>
      <c r="F48" s="38">
        <v>32</v>
      </c>
      <c r="G48" s="38">
        <v>37</v>
      </c>
      <c r="H48" s="38">
        <v>52</v>
      </c>
      <c r="I48" s="38">
        <v>68</v>
      </c>
      <c r="J48" s="38">
        <v>78</v>
      </c>
      <c r="K48" s="38">
        <v>128</v>
      </c>
      <c r="L48" s="38">
        <v>114</v>
      </c>
      <c r="M48" s="38">
        <v>130</v>
      </c>
      <c r="N48" s="38">
        <v>157</v>
      </c>
      <c r="O48" s="38">
        <v>149</v>
      </c>
      <c r="P48" s="38">
        <v>128</v>
      </c>
      <c r="Q48" s="38">
        <v>117</v>
      </c>
      <c r="R48" s="38">
        <v>147</v>
      </c>
      <c r="S48" s="38">
        <v>164</v>
      </c>
      <c r="T48" s="38">
        <v>217</v>
      </c>
      <c r="U48" s="38">
        <v>275</v>
      </c>
      <c r="V48" s="270">
        <f t="shared" si="2"/>
        <v>2.1484375</v>
      </c>
    </row>
    <row r="49" spans="1:22" ht="15">
      <c r="A49" s="10"/>
      <c r="B49" s="41" t="s">
        <v>1</v>
      </c>
      <c r="C49" s="38">
        <v>31</v>
      </c>
      <c r="D49" s="38">
        <v>57</v>
      </c>
      <c r="E49" s="38">
        <v>85</v>
      </c>
      <c r="F49" s="38">
        <v>114</v>
      </c>
      <c r="G49" s="38">
        <v>133</v>
      </c>
      <c r="H49" s="38">
        <v>185</v>
      </c>
      <c r="I49" s="38">
        <v>213</v>
      </c>
      <c r="J49" s="38">
        <v>309</v>
      </c>
      <c r="K49" s="38">
        <v>324</v>
      </c>
      <c r="L49" s="38">
        <v>372</v>
      </c>
      <c r="M49" s="38">
        <v>387</v>
      </c>
      <c r="N49" s="38">
        <v>448</v>
      </c>
      <c r="O49" s="38">
        <v>420</v>
      </c>
      <c r="P49" s="38">
        <v>351</v>
      </c>
      <c r="Q49" s="38">
        <v>335</v>
      </c>
      <c r="R49" s="38">
        <v>367</v>
      </c>
      <c r="S49" s="38">
        <v>438</v>
      </c>
      <c r="T49" s="38">
        <v>714</v>
      </c>
      <c r="U49" s="38">
        <v>667</v>
      </c>
      <c r="V49" s="270">
        <f t="shared" si="2"/>
        <v>2.058641975308642</v>
      </c>
    </row>
    <row r="50" spans="1:22" ht="15">
      <c r="A50" s="10"/>
      <c r="B50" s="39" t="s">
        <v>23</v>
      </c>
      <c r="C50" s="30">
        <v>5</v>
      </c>
      <c r="D50" s="30">
        <v>10</v>
      </c>
      <c r="E50" s="30">
        <v>6</v>
      </c>
      <c r="F50" s="30">
        <v>17</v>
      </c>
      <c r="G50" s="30">
        <v>22</v>
      </c>
      <c r="H50" s="30">
        <v>14</v>
      </c>
      <c r="I50" s="30">
        <v>30</v>
      </c>
      <c r="J50" s="30">
        <v>40</v>
      </c>
      <c r="K50" s="30">
        <v>38</v>
      </c>
      <c r="L50" s="30">
        <v>40</v>
      </c>
      <c r="M50" s="30">
        <v>58</v>
      </c>
      <c r="N50" s="30">
        <v>59</v>
      </c>
      <c r="O50" s="30">
        <v>57</v>
      </c>
      <c r="P50" s="30">
        <v>51</v>
      </c>
      <c r="Q50" s="30">
        <v>56</v>
      </c>
      <c r="R50" s="30">
        <v>89</v>
      </c>
      <c r="S50" s="30">
        <v>152</v>
      </c>
      <c r="T50" s="73">
        <v>377</v>
      </c>
      <c r="U50" s="73">
        <v>509</v>
      </c>
      <c r="V50" s="272">
        <f t="shared" si="2"/>
        <v>13.394736842105264</v>
      </c>
    </row>
    <row r="51" spans="1:22" ht="15">
      <c r="A51" s="10"/>
      <c r="B51" s="40" t="s">
        <v>0</v>
      </c>
      <c r="C51" s="38"/>
      <c r="D51" s="38">
        <v>2</v>
      </c>
      <c r="E51" s="38">
        <v>1</v>
      </c>
      <c r="F51" s="38">
        <v>4</v>
      </c>
      <c r="G51" s="38">
        <v>4</v>
      </c>
      <c r="H51" s="38">
        <v>3</v>
      </c>
      <c r="I51" s="38">
        <v>8</v>
      </c>
      <c r="J51" s="38">
        <v>4</v>
      </c>
      <c r="K51" s="38">
        <v>13</v>
      </c>
      <c r="L51" s="38">
        <v>8</v>
      </c>
      <c r="M51" s="38">
        <v>18</v>
      </c>
      <c r="N51" s="38">
        <v>16</v>
      </c>
      <c r="O51" s="38">
        <v>13</v>
      </c>
      <c r="P51" s="38">
        <v>14</v>
      </c>
      <c r="Q51" s="38">
        <v>17</v>
      </c>
      <c r="R51" s="38">
        <v>25</v>
      </c>
      <c r="S51" s="38">
        <v>43</v>
      </c>
      <c r="T51" s="38">
        <v>92</v>
      </c>
      <c r="U51" s="38">
        <v>153</v>
      </c>
      <c r="V51" s="270">
        <f t="shared" si="2"/>
        <v>11.76923076923077</v>
      </c>
    </row>
    <row r="52" spans="1:22" ht="15">
      <c r="A52" s="10"/>
      <c r="B52" s="41" t="s">
        <v>1</v>
      </c>
      <c r="C52" s="38">
        <v>5</v>
      </c>
      <c r="D52" s="38">
        <v>8</v>
      </c>
      <c r="E52" s="38">
        <v>5</v>
      </c>
      <c r="F52" s="38">
        <v>13</v>
      </c>
      <c r="G52" s="38">
        <v>18</v>
      </c>
      <c r="H52" s="38">
        <v>11</v>
      </c>
      <c r="I52" s="38">
        <v>22</v>
      </c>
      <c r="J52" s="38">
        <v>36</v>
      </c>
      <c r="K52" s="38">
        <v>25</v>
      </c>
      <c r="L52" s="38">
        <v>32</v>
      </c>
      <c r="M52" s="38">
        <v>40</v>
      </c>
      <c r="N52" s="38">
        <v>43</v>
      </c>
      <c r="O52" s="38">
        <v>44</v>
      </c>
      <c r="P52" s="38">
        <v>37</v>
      </c>
      <c r="Q52" s="38">
        <v>39</v>
      </c>
      <c r="R52" s="38">
        <v>64</v>
      </c>
      <c r="S52" s="38">
        <v>109</v>
      </c>
      <c r="T52" s="38">
        <v>285</v>
      </c>
      <c r="U52" s="38">
        <v>356</v>
      </c>
      <c r="V52" s="270">
        <f t="shared" si="2"/>
        <v>14.24</v>
      </c>
    </row>
    <row r="53" spans="1:22" ht="15.75">
      <c r="A53" s="10"/>
      <c r="B53" s="18" t="s">
        <v>37</v>
      </c>
      <c r="C53" s="19">
        <v>59</v>
      </c>
      <c r="D53" s="19">
        <v>68</v>
      </c>
      <c r="E53" s="19">
        <v>88</v>
      </c>
      <c r="F53" s="19">
        <v>102</v>
      </c>
      <c r="G53" s="19">
        <v>115</v>
      </c>
      <c r="H53" s="19">
        <v>147</v>
      </c>
      <c r="I53" s="19">
        <v>152</v>
      </c>
      <c r="J53" s="19">
        <v>126</v>
      </c>
      <c r="K53" s="19">
        <v>150</v>
      </c>
      <c r="L53" s="19">
        <v>157</v>
      </c>
      <c r="M53" s="19">
        <v>177</v>
      </c>
      <c r="N53" s="19">
        <v>198</v>
      </c>
      <c r="O53" s="19">
        <v>183</v>
      </c>
      <c r="P53" s="19">
        <v>159</v>
      </c>
      <c r="Q53" s="19">
        <v>173</v>
      </c>
      <c r="R53" s="19">
        <v>206</v>
      </c>
      <c r="S53" s="19">
        <v>203</v>
      </c>
      <c r="T53" s="19">
        <v>200</v>
      </c>
      <c r="U53" s="19">
        <v>231</v>
      </c>
      <c r="V53" s="269">
        <f t="shared" si="2"/>
        <v>1.54</v>
      </c>
    </row>
    <row r="54" spans="1:22" ht="15">
      <c r="A54" s="10"/>
      <c r="B54" s="40" t="s">
        <v>10</v>
      </c>
      <c r="C54" s="38">
        <v>27</v>
      </c>
      <c r="D54" s="38">
        <v>36</v>
      </c>
      <c r="E54" s="38">
        <v>30</v>
      </c>
      <c r="F54" s="38">
        <v>52</v>
      </c>
      <c r="G54" s="38">
        <v>56</v>
      </c>
      <c r="H54" s="38">
        <v>65</v>
      </c>
      <c r="I54" s="38">
        <v>77</v>
      </c>
      <c r="J54" s="38">
        <v>69</v>
      </c>
      <c r="K54" s="38">
        <v>66</v>
      </c>
      <c r="L54" s="38">
        <v>74</v>
      </c>
      <c r="M54" s="38">
        <v>76</v>
      </c>
      <c r="N54" s="38">
        <v>78</v>
      </c>
      <c r="O54" s="38">
        <v>83</v>
      </c>
      <c r="P54" s="38">
        <v>68</v>
      </c>
      <c r="Q54" s="38">
        <v>75</v>
      </c>
      <c r="R54" s="38">
        <v>98</v>
      </c>
      <c r="S54" s="38">
        <v>105</v>
      </c>
      <c r="T54" s="38">
        <v>94</v>
      </c>
      <c r="U54" s="38">
        <v>111</v>
      </c>
      <c r="V54" s="270">
        <f t="shared" si="2"/>
        <v>1.6818181818181819</v>
      </c>
    </row>
    <row r="55" spans="1:22" ht="15">
      <c r="A55" s="10"/>
      <c r="B55" s="40" t="s">
        <v>11</v>
      </c>
      <c r="C55" s="38">
        <v>32</v>
      </c>
      <c r="D55" s="38">
        <v>32</v>
      </c>
      <c r="E55" s="38">
        <v>58</v>
      </c>
      <c r="F55" s="38">
        <v>50</v>
      </c>
      <c r="G55" s="38">
        <v>59</v>
      </c>
      <c r="H55" s="38">
        <v>82</v>
      </c>
      <c r="I55" s="38">
        <v>75</v>
      </c>
      <c r="J55" s="38">
        <v>57</v>
      </c>
      <c r="K55" s="38">
        <v>84</v>
      </c>
      <c r="L55" s="38">
        <v>83</v>
      </c>
      <c r="M55" s="38">
        <v>101</v>
      </c>
      <c r="N55" s="38">
        <v>120</v>
      </c>
      <c r="O55" s="38">
        <v>100</v>
      </c>
      <c r="P55" s="38">
        <v>91</v>
      </c>
      <c r="Q55" s="38">
        <v>98</v>
      </c>
      <c r="R55" s="38">
        <v>108</v>
      </c>
      <c r="S55" s="38">
        <v>98</v>
      </c>
      <c r="T55" s="38">
        <v>106</v>
      </c>
      <c r="U55" s="38">
        <v>120</v>
      </c>
      <c r="V55" s="270">
        <f t="shared" si="2"/>
        <v>1.4285714285714286</v>
      </c>
    </row>
    <row r="56" spans="1:22" ht="15">
      <c r="A56" s="10"/>
      <c r="B56" s="39" t="s">
        <v>26</v>
      </c>
      <c r="C56" s="30">
        <v>13</v>
      </c>
      <c r="D56" s="30">
        <v>20</v>
      </c>
      <c r="E56" s="30">
        <v>38</v>
      </c>
      <c r="F56" s="30">
        <v>44</v>
      </c>
      <c r="G56" s="30">
        <v>57</v>
      </c>
      <c r="H56" s="30">
        <v>69</v>
      </c>
      <c r="I56" s="30">
        <v>79</v>
      </c>
      <c r="J56" s="30">
        <v>52</v>
      </c>
      <c r="K56" s="30">
        <v>88</v>
      </c>
      <c r="L56" s="30">
        <v>94</v>
      </c>
      <c r="M56" s="30">
        <v>103</v>
      </c>
      <c r="N56" s="30">
        <v>126</v>
      </c>
      <c r="O56" s="30">
        <v>114</v>
      </c>
      <c r="P56" s="30">
        <v>90</v>
      </c>
      <c r="Q56" s="30">
        <v>101</v>
      </c>
      <c r="R56" s="30">
        <v>121</v>
      </c>
      <c r="S56" s="30">
        <v>104</v>
      </c>
      <c r="T56" s="73">
        <v>102</v>
      </c>
      <c r="U56" s="73">
        <v>125</v>
      </c>
      <c r="V56" s="272">
        <f t="shared" si="2"/>
        <v>1.4204545454545454</v>
      </c>
    </row>
    <row r="57" spans="1:22" ht="15">
      <c r="A57" s="10"/>
      <c r="B57" s="40" t="s">
        <v>0</v>
      </c>
      <c r="C57" s="38">
        <v>3</v>
      </c>
      <c r="D57" s="38">
        <v>11</v>
      </c>
      <c r="E57" s="38">
        <v>12</v>
      </c>
      <c r="F57" s="38">
        <v>15</v>
      </c>
      <c r="G57" s="38">
        <v>28</v>
      </c>
      <c r="H57" s="38">
        <v>28</v>
      </c>
      <c r="I57" s="38">
        <v>33</v>
      </c>
      <c r="J57" s="38">
        <v>24</v>
      </c>
      <c r="K57" s="38">
        <v>33</v>
      </c>
      <c r="L57" s="38">
        <v>37</v>
      </c>
      <c r="M57" s="38">
        <v>41</v>
      </c>
      <c r="N57" s="38">
        <v>51</v>
      </c>
      <c r="O57" s="38">
        <v>48</v>
      </c>
      <c r="P57" s="38">
        <v>36</v>
      </c>
      <c r="Q57" s="38">
        <v>40</v>
      </c>
      <c r="R57" s="38">
        <v>49</v>
      </c>
      <c r="S57" s="38">
        <v>49</v>
      </c>
      <c r="T57" s="38">
        <v>40</v>
      </c>
      <c r="U57" s="38">
        <v>51</v>
      </c>
      <c r="V57" s="270">
        <f t="shared" si="2"/>
        <v>1.5454545454545454</v>
      </c>
    </row>
    <row r="58" spans="1:22" ht="15">
      <c r="A58" s="10"/>
      <c r="B58" s="41" t="s">
        <v>1</v>
      </c>
      <c r="C58" s="38">
        <v>10</v>
      </c>
      <c r="D58" s="38">
        <v>9</v>
      </c>
      <c r="E58" s="38">
        <v>26</v>
      </c>
      <c r="F58" s="38">
        <v>29</v>
      </c>
      <c r="G58" s="38">
        <v>29</v>
      </c>
      <c r="H58" s="38">
        <v>41</v>
      </c>
      <c r="I58" s="38">
        <v>46</v>
      </c>
      <c r="J58" s="38">
        <v>28</v>
      </c>
      <c r="K58" s="38">
        <v>55</v>
      </c>
      <c r="L58" s="38">
        <v>57</v>
      </c>
      <c r="M58" s="38">
        <v>62</v>
      </c>
      <c r="N58" s="38">
        <v>75</v>
      </c>
      <c r="O58" s="38">
        <v>66</v>
      </c>
      <c r="P58" s="38">
        <v>54</v>
      </c>
      <c r="Q58" s="38">
        <v>61</v>
      </c>
      <c r="R58" s="38">
        <v>72</v>
      </c>
      <c r="S58" s="38">
        <v>55</v>
      </c>
      <c r="T58" s="38">
        <v>62</v>
      </c>
      <c r="U58" s="38">
        <v>74</v>
      </c>
      <c r="V58" s="270">
        <f t="shared" si="2"/>
        <v>1.3454545454545455</v>
      </c>
    </row>
    <row r="59" spans="1:22" ht="15">
      <c r="A59" s="10"/>
      <c r="B59" s="39" t="s">
        <v>27</v>
      </c>
      <c r="C59" s="30">
        <v>5</v>
      </c>
      <c r="D59" s="30">
        <v>4</v>
      </c>
      <c r="E59" s="30">
        <v>3</v>
      </c>
      <c r="F59" s="30">
        <v>8</v>
      </c>
      <c r="G59" s="30">
        <v>12</v>
      </c>
      <c r="H59" s="30">
        <v>8</v>
      </c>
      <c r="I59" s="30">
        <v>12</v>
      </c>
      <c r="J59" s="30">
        <v>5</v>
      </c>
      <c r="K59" s="30">
        <v>4</v>
      </c>
      <c r="L59" s="30">
        <v>19</v>
      </c>
      <c r="M59" s="30">
        <v>16</v>
      </c>
      <c r="N59" s="30">
        <v>17</v>
      </c>
      <c r="O59" s="30">
        <v>13</v>
      </c>
      <c r="P59" s="30">
        <v>13</v>
      </c>
      <c r="Q59" s="30">
        <v>23</v>
      </c>
      <c r="R59" s="30">
        <v>30</v>
      </c>
      <c r="S59" s="30">
        <v>38</v>
      </c>
      <c r="T59" s="73">
        <v>35</v>
      </c>
      <c r="U59" s="73">
        <v>71</v>
      </c>
      <c r="V59" s="272">
        <f t="shared" si="2"/>
        <v>17.75</v>
      </c>
    </row>
    <row r="60" spans="1:22" ht="15">
      <c r="A60" s="10"/>
      <c r="B60" s="40" t="s">
        <v>0</v>
      </c>
      <c r="C60" s="38">
        <v>1</v>
      </c>
      <c r="D60" s="38">
        <v>2</v>
      </c>
      <c r="E60" s="38">
        <v>1</v>
      </c>
      <c r="F60" s="38">
        <v>1</v>
      </c>
      <c r="G60" s="38">
        <v>6</v>
      </c>
      <c r="H60" s="38">
        <v>6</v>
      </c>
      <c r="I60" s="38">
        <v>6</v>
      </c>
      <c r="J60" s="38">
        <v>2</v>
      </c>
      <c r="K60" s="38">
        <v>2</v>
      </c>
      <c r="L60" s="38">
        <v>10</v>
      </c>
      <c r="M60" s="38">
        <v>8</v>
      </c>
      <c r="N60" s="38">
        <v>9</v>
      </c>
      <c r="O60" s="38">
        <v>8</v>
      </c>
      <c r="P60" s="38">
        <v>4</v>
      </c>
      <c r="Q60" s="38">
        <v>10</v>
      </c>
      <c r="R60" s="38">
        <v>12</v>
      </c>
      <c r="S60" s="38">
        <v>21</v>
      </c>
      <c r="T60" s="38">
        <v>15</v>
      </c>
      <c r="U60" s="38">
        <v>26</v>
      </c>
      <c r="V60" s="270">
        <f t="shared" si="2"/>
        <v>13</v>
      </c>
    </row>
    <row r="61" spans="1:22" ht="15">
      <c r="A61" s="10"/>
      <c r="B61" s="41" t="s">
        <v>1</v>
      </c>
      <c r="C61" s="38">
        <v>4</v>
      </c>
      <c r="D61" s="38">
        <v>2</v>
      </c>
      <c r="E61" s="38">
        <v>2</v>
      </c>
      <c r="F61" s="38">
        <v>7</v>
      </c>
      <c r="G61" s="38">
        <v>6</v>
      </c>
      <c r="H61" s="38">
        <v>2</v>
      </c>
      <c r="I61" s="38">
        <v>6</v>
      </c>
      <c r="J61" s="38">
        <v>3</v>
      </c>
      <c r="K61" s="38">
        <v>2</v>
      </c>
      <c r="L61" s="38">
        <v>9</v>
      </c>
      <c r="M61" s="38">
        <v>8</v>
      </c>
      <c r="N61" s="38">
        <v>8</v>
      </c>
      <c r="O61" s="38">
        <v>5</v>
      </c>
      <c r="P61" s="38">
        <v>9</v>
      </c>
      <c r="Q61" s="38">
        <v>13</v>
      </c>
      <c r="R61" s="38">
        <v>18</v>
      </c>
      <c r="S61" s="38">
        <v>17</v>
      </c>
      <c r="T61" s="38">
        <v>20</v>
      </c>
      <c r="U61" s="38">
        <v>45</v>
      </c>
      <c r="V61" s="270">
        <f t="shared" si="2"/>
        <v>22.5</v>
      </c>
    </row>
    <row r="62" spans="1:22" ht="15">
      <c r="A62" s="5"/>
      <c r="B62" s="31"/>
      <c r="C62" s="1"/>
      <c r="D62" s="1"/>
      <c r="E62" s="1"/>
      <c r="F62" s="1"/>
      <c r="G62" s="1"/>
      <c r="H62" s="1"/>
      <c r="I62" s="1"/>
      <c r="J62" s="1"/>
      <c r="K62" s="1"/>
      <c r="L62" s="1"/>
      <c r="M62" s="1"/>
      <c r="N62" s="1"/>
      <c r="O62" s="8"/>
      <c r="P62" s="8"/>
      <c r="Q62" s="5"/>
      <c r="R62" s="9"/>
      <c r="S62" s="9"/>
      <c r="T62" s="2"/>
      <c r="U62" s="2"/>
      <c r="V62" s="268"/>
    </row>
    <row r="63" spans="1:22" ht="15">
      <c r="A63" s="5"/>
      <c r="B63" s="379" t="s">
        <v>3</v>
      </c>
      <c r="C63" s="379"/>
      <c r="D63" s="379"/>
      <c r="E63" s="379"/>
      <c r="F63" s="379"/>
      <c r="G63" s="379"/>
      <c r="H63" s="379"/>
      <c r="I63" s="379"/>
      <c r="J63" s="379"/>
      <c r="K63" s="379"/>
      <c r="L63" s="379"/>
      <c r="M63" s="379"/>
      <c r="N63" s="379"/>
      <c r="O63" s="380"/>
      <c r="P63" s="152"/>
      <c r="Q63" s="5"/>
      <c r="R63" s="9"/>
      <c r="S63" s="9"/>
      <c r="T63" s="2"/>
      <c r="U63" s="2"/>
      <c r="V63" s="268"/>
    </row>
    <row r="64" spans="1:22" ht="15">
      <c r="A64" s="5"/>
      <c r="B64" s="381"/>
      <c r="C64" s="381"/>
      <c r="D64" s="381"/>
      <c r="E64" s="381"/>
      <c r="F64" s="381"/>
      <c r="G64" s="381"/>
      <c r="H64" s="381"/>
      <c r="I64" s="381"/>
      <c r="J64" s="381"/>
      <c r="K64" s="381"/>
      <c r="L64" s="381"/>
      <c r="M64" s="381"/>
      <c r="N64" s="381"/>
      <c r="O64" s="382"/>
      <c r="P64" s="153"/>
      <c r="Q64" s="5"/>
      <c r="R64" s="9"/>
      <c r="S64" s="9"/>
      <c r="T64" s="2"/>
      <c r="U64" s="2"/>
      <c r="V64" s="268"/>
    </row>
    <row r="65" spans="1:22" ht="15">
      <c r="A65" s="5"/>
      <c r="B65" s="46" t="s">
        <v>107</v>
      </c>
      <c r="C65" s="6"/>
      <c r="D65" s="6"/>
      <c r="E65" s="6"/>
      <c r="F65" s="6"/>
      <c r="G65" s="6"/>
      <c r="H65" s="6"/>
      <c r="I65" s="6"/>
      <c r="J65" s="6"/>
      <c r="K65" s="6"/>
      <c r="L65" s="6"/>
      <c r="M65" s="6"/>
      <c r="N65" s="6"/>
      <c r="O65" s="6"/>
      <c r="P65" s="6"/>
      <c r="Q65" s="6"/>
      <c r="R65" s="9"/>
      <c r="S65" s="9"/>
      <c r="T65" s="2"/>
      <c r="U65" s="2"/>
      <c r="V65" s="268"/>
    </row>
    <row r="66" spans="1:22" ht="15">
      <c r="A66" s="5"/>
      <c r="B66" s="389"/>
      <c r="C66" s="1"/>
      <c r="D66" s="1"/>
      <c r="E66" s="1"/>
      <c r="F66" s="1"/>
      <c r="G66" s="1"/>
      <c r="H66" s="1"/>
      <c r="I66" s="1"/>
      <c r="J66" s="1"/>
      <c r="K66" s="1"/>
      <c r="L66" s="1"/>
      <c r="M66" s="1"/>
      <c r="N66" s="1"/>
      <c r="O66" s="1"/>
      <c r="P66" s="1"/>
      <c r="Q66" s="1"/>
      <c r="R66" s="9"/>
      <c r="S66" s="9"/>
      <c r="T66" s="2"/>
      <c r="U66" s="2"/>
      <c r="V66" s="268"/>
    </row>
    <row r="67" spans="1:22" ht="17.25">
      <c r="A67" s="5"/>
      <c r="B67" s="67" t="s">
        <v>30</v>
      </c>
      <c r="C67" s="2"/>
      <c r="D67" s="2"/>
      <c r="E67" s="2"/>
      <c r="F67" s="2"/>
      <c r="G67" s="2"/>
      <c r="H67" s="2"/>
      <c r="I67" s="2"/>
      <c r="J67" s="2"/>
      <c r="K67" s="2"/>
      <c r="L67" s="2"/>
      <c r="M67" s="2"/>
      <c r="N67" s="2"/>
      <c r="O67" s="2"/>
      <c r="P67" s="2"/>
      <c r="Q67" s="2"/>
      <c r="R67" s="9"/>
      <c r="S67" s="9"/>
      <c r="T67" s="2"/>
      <c r="U67" s="2"/>
      <c r="V67" s="268"/>
    </row>
    <row r="68" spans="1:22" ht="17.25">
      <c r="A68" s="5"/>
      <c r="B68" s="67" t="s">
        <v>31</v>
      </c>
      <c r="C68" s="2"/>
      <c r="D68" s="2"/>
      <c r="E68" s="2"/>
      <c r="F68" s="2"/>
      <c r="G68" s="2"/>
      <c r="H68" s="2"/>
      <c r="I68" s="2"/>
      <c r="J68" s="2"/>
      <c r="K68" s="2"/>
      <c r="L68" s="2"/>
      <c r="M68" s="2"/>
      <c r="N68" s="2"/>
      <c r="O68" s="2"/>
      <c r="P68" s="2"/>
      <c r="Q68" s="2"/>
      <c r="R68" s="9"/>
      <c r="S68" s="9"/>
      <c r="T68" s="2"/>
      <c r="U68" s="2"/>
      <c r="V68" s="268"/>
    </row>
    <row r="69" spans="1:22" ht="17.25">
      <c r="A69" s="5"/>
      <c r="B69" s="67" t="s">
        <v>83</v>
      </c>
      <c r="C69" s="2"/>
      <c r="D69" s="2"/>
      <c r="E69" s="2"/>
      <c r="F69" s="2"/>
      <c r="G69" s="2"/>
      <c r="H69" s="2"/>
      <c r="I69" s="2"/>
      <c r="J69" s="2"/>
      <c r="K69" s="2"/>
      <c r="L69" s="2"/>
      <c r="M69" s="2"/>
      <c r="N69" s="2"/>
      <c r="O69" s="2"/>
      <c r="P69" s="2"/>
      <c r="Q69" s="2"/>
      <c r="R69" s="9"/>
      <c r="S69" s="9"/>
      <c r="T69" s="2"/>
      <c r="U69" s="2"/>
      <c r="V69" s="268"/>
    </row>
    <row r="70" spans="1:22" ht="17.25">
      <c r="A70" s="5"/>
      <c r="B70" s="67" t="s">
        <v>34</v>
      </c>
      <c r="C70" s="2"/>
      <c r="D70" s="2"/>
      <c r="E70" s="2"/>
      <c r="F70" s="2"/>
      <c r="G70" s="2"/>
      <c r="H70" s="2"/>
      <c r="I70" s="2"/>
      <c r="J70" s="2"/>
      <c r="K70" s="2"/>
      <c r="L70" s="2"/>
      <c r="M70" s="2"/>
      <c r="N70" s="2"/>
      <c r="O70" s="2"/>
      <c r="P70" s="2"/>
      <c r="Q70" s="2"/>
      <c r="R70" s="9"/>
      <c r="S70" s="9"/>
      <c r="T70" s="2"/>
      <c r="U70" s="2"/>
      <c r="V70" s="268"/>
    </row>
    <row r="71" spans="1:22" ht="17.25">
      <c r="A71" s="5"/>
      <c r="B71" s="67" t="s">
        <v>85</v>
      </c>
      <c r="C71" s="2"/>
      <c r="D71" s="2"/>
      <c r="E71" s="2"/>
      <c r="F71" s="2"/>
      <c r="G71" s="2"/>
      <c r="H71" s="2"/>
      <c r="I71" s="2"/>
      <c r="J71" s="2"/>
      <c r="K71" s="2"/>
      <c r="L71" s="2"/>
      <c r="M71" s="2"/>
      <c r="N71" s="2"/>
      <c r="O71" s="2"/>
      <c r="P71" s="2"/>
      <c r="Q71" s="2"/>
      <c r="R71" s="9"/>
      <c r="S71" s="9"/>
      <c r="T71" s="2"/>
      <c r="U71" s="2"/>
      <c r="V71" s="268"/>
    </row>
    <row r="72" spans="1:22" ht="17.25">
      <c r="A72" s="5"/>
      <c r="B72" s="67" t="s">
        <v>35</v>
      </c>
      <c r="C72" s="2"/>
      <c r="D72" s="2"/>
      <c r="E72" s="2"/>
      <c r="F72" s="2"/>
      <c r="G72" s="2"/>
      <c r="H72" s="2"/>
      <c r="I72" s="2"/>
      <c r="J72" s="2"/>
      <c r="K72" s="2"/>
      <c r="L72" s="2"/>
      <c r="M72" s="2"/>
      <c r="N72" s="2"/>
      <c r="O72" s="2"/>
      <c r="P72" s="2"/>
      <c r="Q72" s="2"/>
      <c r="R72" s="9"/>
      <c r="S72" s="9"/>
      <c r="T72" s="2"/>
      <c r="U72" s="2"/>
      <c r="V72" s="268"/>
    </row>
    <row r="73" spans="1:22" ht="17.25">
      <c r="A73" s="5"/>
      <c r="B73" s="47" t="s">
        <v>36</v>
      </c>
      <c r="C73" s="2"/>
      <c r="D73" s="2"/>
      <c r="E73" s="2"/>
      <c r="F73" s="2"/>
      <c r="G73" s="2"/>
      <c r="H73" s="2"/>
      <c r="I73" s="2"/>
      <c r="J73" s="2"/>
      <c r="K73" s="2"/>
      <c r="L73" s="2"/>
      <c r="M73" s="2"/>
      <c r="N73" s="2"/>
      <c r="O73" s="2"/>
      <c r="P73" s="2"/>
      <c r="Q73" s="2"/>
      <c r="R73" s="9"/>
      <c r="S73" s="9"/>
      <c r="T73" s="2"/>
      <c r="U73" s="2"/>
      <c r="V73" s="268"/>
    </row>
    <row r="74" spans="1:22" ht="17.25">
      <c r="A74" s="2"/>
      <c r="B74" s="47" t="s">
        <v>38</v>
      </c>
      <c r="C74" s="2"/>
      <c r="D74" s="2"/>
      <c r="E74" s="2"/>
      <c r="F74" s="2"/>
      <c r="G74" s="2"/>
      <c r="H74" s="2"/>
      <c r="I74" s="2"/>
      <c r="J74" s="2"/>
      <c r="K74" s="2"/>
      <c r="L74" s="2"/>
      <c r="M74" s="2"/>
      <c r="N74" s="2"/>
      <c r="O74" s="2"/>
      <c r="P74" s="2"/>
      <c r="Q74" s="2"/>
      <c r="R74" s="2"/>
      <c r="S74" s="2"/>
      <c r="T74" s="2"/>
      <c r="U74" s="2"/>
      <c r="V74" s="268"/>
    </row>
    <row r="75" spans="1:22" ht="15">
      <c r="A75" s="2"/>
      <c r="B75" s="2"/>
      <c r="C75" s="2"/>
      <c r="D75" s="2"/>
      <c r="E75" s="2"/>
      <c r="F75" s="2"/>
      <c r="G75" s="2"/>
      <c r="H75" s="2"/>
      <c r="I75" s="2"/>
      <c r="J75" s="2"/>
      <c r="K75" s="2"/>
      <c r="L75" s="2"/>
      <c r="M75" s="2"/>
      <c r="N75" s="2"/>
      <c r="O75" s="2"/>
      <c r="P75" s="2"/>
      <c r="Q75" s="2"/>
      <c r="R75" s="2"/>
      <c r="S75" s="2"/>
      <c r="T75" s="2"/>
      <c r="U75" s="2"/>
      <c r="V75" s="268"/>
    </row>
    <row r="76" spans="1:22" ht="15">
      <c r="A76" s="2"/>
      <c r="B76" s="2"/>
      <c r="C76" s="2"/>
      <c r="D76" s="2"/>
      <c r="E76" s="2"/>
      <c r="F76" s="2"/>
      <c r="G76" s="2"/>
      <c r="H76" s="2"/>
      <c r="I76" s="2"/>
      <c r="J76" s="2"/>
      <c r="K76" s="2"/>
      <c r="L76" s="2"/>
      <c r="M76" s="2"/>
      <c r="N76" s="2"/>
      <c r="O76" s="2"/>
      <c r="P76" s="2"/>
      <c r="Q76" s="2"/>
      <c r="R76" s="2"/>
      <c r="S76" s="2"/>
      <c r="T76" s="2"/>
      <c r="U76" s="2"/>
      <c r="V76" s="268"/>
    </row>
    <row r="77" ht="15">
      <c r="W77" s="150"/>
    </row>
    <row r="78" ht="15">
      <c r="W78" s="150"/>
    </row>
    <row r="79" ht="15">
      <c r="W79" s="150"/>
    </row>
    <row r="80" ht="15">
      <c r="W80" s="150"/>
    </row>
    <row r="81" ht="15">
      <c r="W81" s="150"/>
    </row>
    <row r="82" spans="5:23" ht="15">
      <c r="E82" s="34"/>
      <c r="W82" s="150"/>
    </row>
    <row r="83" spans="5:23" ht="15">
      <c r="E83" s="34"/>
      <c r="W83" s="150"/>
    </row>
    <row r="84" spans="5:23" ht="15">
      <c r="E84" s="34"/>
      <c r="W84" s="150"/>
    </row>
    <row r="85" spans="5:23" ht="15">
      <c r="E85" s="34"/>
      <c r="W85" s="150"/>
    </row>
    <row r="86" spans="5:23" ht="15">
      <c r="E86" s="34"/>
      <c r="W86" s="150"/>
    </row>
    <row r="87" spans="5:23" ht="15">
      <c r="E87" s="34"/>
      <c r="W87" s="150"/>
    </row>
    <row r="88" spans="5:23" ht="15">
      <c r="E88" s="34"/>
      <c r="W88" s="150"/>
    </row>
    <row r="89" spans="5:23" ht="15">
      <c r="E89" s="34"/>
      <c r="W89" s="150"/>
    </row>
    <row r="90" spans="5:23" ht="15">
      <c r="E90" s="34"/>
      <c r="W90" s="150"/>
    </row>
    <row r="91" spans="5:23" ht="15">
      <c r="E91" s="34"/>
      <c r="W91" s="150"/>
    </row>
    <row r="92" spans="5:23" ht="15">
      <c r="E92" s="34"/>
      <c r="W92" s="150"/>
    </row>
    <row r="93" spans="5:23" ht="15">
      <c r="E93" s="34"/>
      <c r="W93" s="150"/>
    </row>
    <row r="94" spans="5:23" ht="15">
      <c r="E94" s="34"/>
      <c r="W94" s="150"/>
    </row>
    <row r="95" spans="5:23" ht="15">
      <c r="E95" s="34"/>
      <c r="W95" s="150"/>
    </row>
    <row r="96" spans="5:23" ht="15">
      <c r="E96" s="34"/>
      <c r="W96" s="150"/>
    </row>
    <row r="97" spans="5:23" ht="15">
      <c r="E97" s="34"/>
      <c r="W97" s="150"/>
    </row>
    <row r="98" spans="5:23" ht="15">
      <c r="E98" s="34"/>
      <c r="W98" s="150"/>
    </row>
  </sheetData>
  <mergeCells count="1">
    <mergeCell ref="B63:O64"/>
  </mergeCells>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4DD3DD-605D-4D73-9C8D-5E079979E8CC}">
  <dimension ref="A1:V98"/>
  <sheetViews>
    <sheetView zoomScale="90" zoomScaleNormal="90" workbookViewId="0" topLeftCell="A37">
      <selection activeCell="B65" sqref="B65"/>
    </sheetView>
  </sheetViews>
  <sheetFormatPr defaultColWidth="9.140625" defaultRowHeight="15"/>
  <cols>
    <col min="1" max="1" width="6.28125" style="3" customWidth="1"/>
    <col min="2" max="2" width="56.140625" style="3" customWidth="1"/>
    <col min="3" max="20" width="7.421875" style="3" customWidth="1"/>
    <col min="21" max="21" width="7.421875" style="79" customWidth="1"/>
    <col min="22" max="22" width="16.00390625" style="2" customWidth="1"/>
  </cols>
  <sheetData>
    <row r="1" spans="1:21" ht="15">
      <c r="A1" s="5"/>
      <c r="B1" s="2"/>
      <c r="C1" s="2"/>
      <c r="D1" s="2"/>
      <c r="E1" s="2"/>
      <c r="F1" s="2"/>
      <c r="G1" s="2"/>
      <c r="H1" s="2"/>
      <c r="I1" s="2"/>
      <c r="J1" s="2"/>
      <c r="K1" s="2"/>
      <c r="L1" s="2"/>
      <c r="M1" s="2"/>
      <c r="N1" s="2"/>
      <c r="O1" s="2"/>
      <c r="P1" s="2"/>
      <c r="Q1" s="154"/>
      <c r="R1" s="9"/>
      <c r="S1" s="9"/>
      <c r="T1" s="2"/>
      <c r="U1" s="78"/>
    </row>
    <row r="2" spans="1:21" ht="21.75" customHeight="1">
      <c r="A2" s="5"/>
      <c r="B2" s="2"/>
      <c r="C2" s="364" t="s">
        <v>98</v>
      </c>
      <c r="D2" s="155"/>
      <c r="E2" s="155"/>
      <c r="F2" s="155"/>
      <c r="G2" s="155"/>
      <c r="H2" s="155"/>
      <c r="I2" s="155"/>
      <c r="J2" s="155"/>
      <c r="K2" s="155"/>
      <c r="L2" s="155"/>
      <c r="M2" s="155"/>
      <c r="N2" s="155"/>
      <c r="O2" s="155"/>
      <c r="P2" s="2"/>
      <c r="Q2" s="154"/>
      <c r="R2" s="9"/>
      <c r="S2" s="9"/>
      <c r="T2" s="2"/>
      <c r="U2" s="78"/>
    </row>
    <row r="3" spans="1:21" ht="21.75" customHeight="1">
      <c r="A3" s="5"/>
      <c r="B3" s="4"/>
      <c r="C3" s="155"/>
      <c r="D3" s="155"/>
      <c r="E3" s="155"/>
      <c r="F3" s="155"/>
      <c r="G3" s="155"/>
      <c r="H3" s="155"/>
      <c r="I3" s="155"/>
      <c r="J3" s="155"/>
      <c r="K3" s="155"/>
      <c r="L3" s="155"/>
      <c r="M3" s="155"/>
      <c r="N3" s="155"/>
      <c r="O3" s="155"/>
      <c r="P3" s="4"/>
      <c r="Q3" s="154"/>
      <c r="R3" s="9"/>
      <c r="S3" s="9"/>
      <c r="T3" s="2"/>
      <c r="U3" s="78"/>
    </row>
    <row r="4" spans="1:21" ht="18.75">
      <c r="A4" s="5"/>
      <c r="B4" s="4"/>
      <c r="C4" s="12" t="s">
        <v>2</v>
      </c>
      <c r="D4" s="4"/>
      <c r="E4" s="4"/>
      <c r="F4" s="4"/>
      <c r="G4" s="4"/>
      <c r="H4" s="4"/>
      <c r="I4" s="4"/>
      <c r="J4" s="4"/>
      <c r="K4" s="4"/>
      <c r="L4" s="4"/>
      <c r="M4" s="4"/>
      <c r="N4" s="4"/>
      <c r="O4" s="4"/>
      <c r="P4" s="4"/>
      <c r="Q4" s="154"/>
      <c r="R4" s="9"/>
      <c r="S4" s="9"/>
      <c r="T4" s="2"/>
      <c r="U4" s="78"/>
    </row>
    <row r="5" spans="1:21" ht="15.75">
      <c r="A5" s="5"/>
      <c r="B5" s="4"/>
      <c r="C5" s="13" t="s">
        <v>4</v>
      </c>
      <c r="D5" s="4"/>
      <c r="E5" s="4"/>
      <c r="F5" s="4"/>
      <c r="G5" s="4"/>
      <c r="H5" s="4"/>
      <c r="I5" s="4"/>
      <c r="J5" s="4"/>
      <c r="K5" s="4"/>
      <c r="L5" s="4"/>
      <c r="M5" s="4"/>
      <c r="N5" s="4"/>
      <c r="O5" s="4"/>
      <c r="P5" s="4"/>
      <c r="Q5" s="154"/>
      <c r="R5" s="9"/>
      <c r="S5" s="9"/>
      <c r="T5" s="2"/>
      <c r="U5" s="78"/>
    </row>
    <row r="6" spans="1:21" ht="15">
      <c r="A6" s="5"/>
      <c r="B6" s="14"/>
      <c r="C6" s="1"/>
      <c r="D6" s="1"/>
      <c r="E6" s="1"/>
      <c r="F6" s="1"/>
      <c r="G6" s="1"/>
      <c r="H6" s="1"/>
      <c r="I6" s="1"/>
      <c r="J6" s="1"/>
      <c r="K6" s="1"/>
      <c r="L6" s="1"/>
      <c r="M6" s="2"/>
      <c r="N6" s="2"/>
      <c r="O6" s="2"/>
      <c r="P6" s="2"/>
      <c r="Q6" s="154"/>
      <c r="R6" s="9"/>
      <c r="S6" s="9"/>
      <c r="T6" s="2"/>
      <c r="U6" s="78"/>
    </row>
    <row r="7" spans="1:22" ht="25.5">
      <c r="A7" s="7"/>
      <c r="B7" s="1"/>
      <c r="C7" s="66">
        <v>1999</v>
      </c>
      <c r="D7" s="66">
        <v>2000</v>
      </c>
      <c r="E7" s="66">
        <v>2001</v>
      </c>
      <c r="F7" s="66">
        <v>2002</v>
      </c>
      <c r="G7" s="66">
        <v>2003</v>
      </c>
      <c r="H7" s="66">
        <v>2004</v>
      </c>
      <c r="I7" s="66">
        <v>2005</v>
      </c>
      <c r="J7" s="66">
        <v>2006</v>
      </c>
      <c r="K7" s="66">
        <v>2007</v>
      </c>
      <c r="L7" s="66">
        <v>2008</v>
      </c>
      <c r="M7" s="66">
        <v>2009</v>
      </c>
      <c r="N7" s="66">
        <v>2010</v>
      </c>
      <c r="O7" s="66">
        <v>2011</v>
      </c>
      <c r="P7" s="66">
        <v>2012</v>
      </c>
      <c r="Q7" s="66">
        <v>2013</v>
      </c>
      <c r="R7" s="66">
        <v>2014</v>
      </c>
      <c r="S7" s="66">
        <v>2015</v>
      </c>
      <c r="T7" s="66">
        <v>2016</v>
      </c>
      <c r="U7" s="142">
        <v>2017</v>
      </c>
      <c r="V7" s="142" t="s">
        <v>59</v>
      </c>
    </row>
    <row r="8" spans="1:22" ht="15">
      <c r="A8" s="7"/>
      <c r="B8" s="15" t="s">
        <v>51</v>
      </c>
      <c r="C8" s="237">
        <v>3.2</v>
      </c>
      <c r="D8" s="237">
        <v>3.7</v>
      </c>
      <c r="E8" s="237">
        <v>4.2</v>
      </c>
      <c r="F8" s="237">
        <v>5.1</v>
      </c>
      <c r="G8" s="237">
        <v>6</v>
      </c>
      <c r="H8" s="237">
        <v>6.6</v>
      </c>
      <c r="I8" s="237">
        <v>6.9</v>
      </c>
      <c r="J8" s="237">
        <v>8.1</v>
      </c>
      <c r="K8" s="237">
        <v>8.2</v>
      </c>
      <c r="L8" s="237">
        <v>8</v>
      </c>
      <c r="M8" s="237">
        <v>7.7</v>
      </c>
      <c r="N8" s="237">
        <v>8.2</v>
      </c>
      <c r="O8" s="237">
        <v>8.6</v>
      </c>
      <c r="P8" s="237">
        <v>8</v>
      </c>
      <c r="Q8" s="237">
        <v>8.3</v>
      </c>
      <c r="R8" s="237">
        <v>8.6</v>
      </c>
      <c r="S8" s="237">
        <v>9.7</v>
      </c>
      <c r="T8" s="237">
        <v>12.4</v>
      </c>
      <c r="U8" s="76">
        <v>12.6</v>
      </c>
      <c r="V8" s="269">
        <f aca="true" t="shared" si="0" ref="V8:V16">U8/K8</f>
        <v>1.5365853658536586</v>
      </c>
    </row>
    <row r="9" spans="1:22" ht="15">
      <c r="A9" s="7"/>
      <c r="B9" s="16" t="s">
        <v>0</v>
      </c>
      <c r="C9" s="122">
        <v>1.8</v>
      </c>
      <c r="D9" s="122">
        <v>1.9</v>
      </c>
      <c r="E9" s="122">
        <v>2.2</v>
      </c>
      <c r="F9" s="122">
        <v>2.8</v>
      </c>
      <c r="G9" s="122">
        <v>3.1</v>
      </c>
      <c r="H9" s="122">
        <v>3.3</v>
      </c>
      <c r="I9" s="122">
        <v>3.5</v>
      </c>
      <c r="J9" s="122">
        <v>3.9</v>
      </c>
      <c r="K9" s="122">
        <v>4.2</v>
      </c>
      <c r="L9" s="122">
        <v>4</v>
      </c>
      <c r="M9" s="122">
        <v>4.1</v>
      </c>
      <c r="N9" s="122">
        <v>4.6</v>
      </c>
      <c r="O9" s="122">
        <v>4.6</v>
      </c>
      <c r="P9" s="122">
        <v>4.4</v>
      </c>
      <c r="Q9" s="122">
        <v>4.8</v>
      </c>
      <c r="R9" s="122">
        <v>5</v>
      </c>
      <c r="S9" s="122">
        <v>5.9</v>
      </c>
      <c r="T9" s="122">
        <v>7</v>
      </c>
      <c r="U9" s="144">
        <v>7.9</v>
      </c>
      <c r="V9" s="270">
        <f t="shared" si="0"/>
        <v>1.880952380952381</v>
      </c>
    </row>
    <row r="10" spans="1:22" ht="15">
      <c r="A10" s="7"/>
      <c r="B10" s="17" t="s">
        <v>1</v>
      </c>
      <c r="C10" s="122">
        <v>4.5</v>
      </c>
      <c r="D10" s="122">
        <v>5.3</v>
      </c>
      <c r="E10" s="122">
        <v>6.1</v>
      </c>
      <c r="F10" s="122">
        <v>7.3</v>
      </c>
      <c r="G10" s="122">
        <v>8.8</v>
      </c>
      <c r="H10" s="122">
        <v>9.6</v>
      </c>
      <c r="I10" s="122">
        <v>10</v>
      </c>
      <c r="J10" s="122">
        <v>12</v>
      </c>
      <c r="K10" s="122">
        <v>12</v>
      </c>
      <c r="L10" s="122">
        <v>11.9</v>
      </c>
      <c r="M10" s="122">
        <v>11.3</v>
      </c>
      <c r="N10" s="122">
        <v>11.6</v>
      </c>
      <c r="O10" s="122">
        <v>12.4</v>
      </c>
      <c r="P10" s="122">
        <v>11.4</v>
      </c>
      <c r="Q10" s="122">
        <v>11.7</v>
      </c>
      <c r="R10" s="122">
        <v>12.1</v>
      </c>
      <c r="S10" s="122">
        <v>13.3</v>
      </c>
      <c r="T10" s="122">
        <v>17.5</v>
      </c>
      <c r="U10" s="144">
        <v>17.1</v>
      </c>
      <c r="V10" s="270">
        <f t="shared" si="0"/>
        <v>1.425</v>
      </c>
    </row>
    <row r="11" spans="1:22" ht="15.75">
      <c r="A11" s="7"/>
      <c r="B11" s="18" t="s">
        <v>13</v>
      </c>
      <c r="C11" s="238">
        <v>1.6</v>
      </c>
      <c r="D11" s="238">
        <v>1.9</v>
      </c>
      <c r="E11" s="238">
        <v>2.3</v>
      </c>
      <c r="F11" s="238">
        <v>2.9</v>
      </c>
      <c r="G11" s="238">
        <v>3.4</v>
      </c>
      <c r="H11" s="238">
        <v>3.8</v>
      </c>
      <c r="I11" s="238">
        <v>4</v>
      </c>
      <c r="J11" s="238">
        <v>4.9</v>
      </c>
      <c r="K11" s="238">
        <v>5</v>
      </c>
      <c r="L11" s="238">
        <v>5.3</v>
      </c>
      <c r="M11" s="238">
        <v>5.1</v>
      </c>
      <c r="N11" s="238">
        <v>5.5</v>
      </c>
      <c r="O11" s="238">
        <v>5.8</v>
      </c>
      <c r="P11" s="238">
        <v>5.3</v>
      </c>
      <c r="Q11" s="238">
        <v>5.7</v>
      </c>
      <c r="R11" s="238">
        <v>6.2</v>
      </c>
      <c r="S11" s="238">
        <v>7</v>
      </c>
      <c r="T11" s="238">
        <v>9.3</v>
      </c>
      <c r="U11" s="76">
        <v>9.5</v>
      </c>
      <c r="V11" s="269">
        <f t="shared" si="0"/>
        <v>1.9</v>
      </c>
    </row>
    <row r="12" spans="1:22" ht="15">
      <c r="A12" s="7"/>
      <c r="B12" s="27" t="s">
        <v>0</v>
      </c>
      <c r="C12" s="239">
        <v>0.7</v>
      </c>
      <c r="D12" s="239">
        <v>0.7</v>
      </c>
      <c r="E12" s="239">
        <v>1</v>
      </c>
      <c r="F12" s="239">
        <v>1.4</v>
      </c>
      <c r="G12" s="239">
        <v>1.5</v>
      </c>
      <c r="H12" s="239">
        <v>1.6</v>
      </c>
      <c r="I12" s="239">
        <v>1.8</v>
      </c>
      <c r="J12" s="239">
        <v>2.1</v>
      </c>
      <c r="K12" s="239">
        <v>2.3</v>
      </c>
      <c r="L12" s="81">
        <v>2.3</v>
      </c>
      <c r="M12" s="81">
        <v>2.5</v>
      </c>
      <c r="N12" s="81">
        <v>2.8</v>
      </c>
      <c r="O12" s="81">
        <v>2.9</v>
      </c>
      <c r="P12" s="81">
        <v>2.7</v>
      </c>
      <c r="Q12" s="81">
        <v>3</v>
      </c>
      <c r="R12" s="81">
        <v>3.3</v>
      </c>
      <c r="S12" s="81">
        <v>4.1</v>
      </c>
      <c r="T12" s="82">
        <v>4.9</v>
      </c>
      <c r="U12" s="144">
        <v>5.7</v>
      </c>
      <c r="V12" s="270">
        <f t="shared" si="0"/>
        <v>2.4782608695652177</v>
      </c>
    </row>
    <row r="13" spans="1:22" ht="15">
      <c r="A13" s="7"/>
      <c r="B13" s="28" t="s">
        <v>1</v>
      </c>
      <c r="C13" s="240">
        <v>2.4</v>
      </c>
      <c r="D13" s="240">
        <v>2.9</v>
      </c>
      <c r="E13" s="240">
        <v>3.6</v>
      </c>
      <c r="F13" s="240">
        <v>4.3</v>
      </c>
      <c r="G13" s="240">
        <v>5.2</v>
      </c>
      <c r="H13" s="240">
        <v>5.9</v>
      </c>
      <c r="I13" s="240">
        <v>6</v>
      </c>
      <c r="J13" s="240">
        <v>7.5</v>
      </c>
      <c r="K13" s="240">
        <v>7.6</v>
      </c>
      <c r="L13" s="241">
        <v>8.1</v>
      </c>
      <c r="M13" s="241">
        <v>7.7</v>
      </c>
      <c r="N13" s="241">
        <v>8</v>
      </c>
      <c r="O13" s="241">
        <v>8.6</v>
      </c>
      <c r="P13" s="241">
        <v>7.9</v>
      </c>
      <c r="Q13" s="241">
        <v>8.2</v>
      </c>
      <c r="R13" s="241">
        <v>8.9</v>
      </c>
      <c r="S13" s="241">
        <v>9.8</v>
      </c>
      <c r="T13" s="242">
        <v>13.4</v>
      </c>
      <c r="U13" s="144">
        <v>13</v>
      </c>
      <c r="V13" s="270">
        <f t="shared" si="0"/>
        <v>1.7105263157894737</v>
      </c>
    </row>
    <row r="14" spans="1:22" ht="15.75">
      <c r="A14" s="7"/>
      <c r="B14" s="18" t="s">
        <v>14</v>
      </c>
      <c r="C14" s="76">
        <v>0.6</v>
      </c>
      <c r="D14" s="243">
        <v>0.7</v>
      </c>
      <c r="E14" s="243">
        <v>1.2</v>
      </c>
      <c r="F14" s="243">
        <v>1.6</v>
      </c>
      <c r="G14" s="243">
        <v>2</v>
      </c>
      <c r="H14" s="243">
        <v>2.5</v>
      </c>
      <c r="I14" s="243">
        <v>2.5</v>
      </c>
      <c r="J14" s="243">
        <v>3.2</v>
      </c>
      <c r="K14" s="243">
        <v>3.6</v>
      </c>
      <c r="L14" s="243">
        <v>3.3</v>
      </c>
      <c r="M14" s="243">
        <v>3.2</v>
      </c>
      <c r="N14" s="244">
        <v>3.5</v>
      </c>
      <c r="O14" s="244">
        <v>3.3</v>
      </c>
      <c r="P14" s="244">
        <v>2.5</v>
      </c>
      <c r="Q14" s="244">
        <v>2.2</v>
      </c>
      <c r="R14" s="244">
        <v>2.1</v>
      </c>
      <c r="S14" s="244">
        <v>2</v>
      </c>
      <c r="T14" s="244">
        <v>2.6</v>
      </c>
      <c r="U14" s="76">
        <v>2.4</v>
      </c>
      <c r="V14" s="269">
        <f t="shared" si="0"/>
        <v>0.6666666666666666</v>
      </c>
    </row>
    <row r="15" spans="1:22" ht="15">
      <c r="A15" s="5"/>
      <c r="B15" s="16" t="s">
        <v>0</v>
      </c>
      <c r="C15" s="95">
        <v>0.3</v>
      </c>
      <c r="D15" s="95">
        <v>0.4</v>
      </c>
      <c r="E15" s="95">
        <v>0.5</v>
      </c>
      <c r="F15" s="95">
        <v>0.8</v>
      </c>
      <c r="G15" s="95">
        <v>0.9</v>
      </c>
      <c r="H15" s="95">
        <v>1</v>
      </c>
      <c r="I15" s="95">
        <v>1.1</v>
      </c>
      <c r="J15" s="95">
        <v>1.4</v>
      </c>
      <c r="K15" s="95">
        <v>1.7</v>
      </c>
      <c r="L15" s="95">
        <v>1.4</v>
      </c>
      <c r="M15" s="95">
        <v>1.6</v>
      </c>
      <c r="N15" s="95">
        <v>1.8</v>
      </c>
      <c r="O15" s="95">
        <v>1.7</v>
      </c>
      <c r="P15" s="95">
        <v>1.3</v>
      </c>
      <c r="Q15" s="95">
        <v>1.1</v>
      </c>
      <c r="R15" s="95">
        <v>1.2</v>
      </c>
      <c r="S15" s="95">
        <v>1.2</v>
      </c>
      <c r="T15" s="96">
        <v>1.4</v>
      </c>
      <c r="U15" s="144">
        <v>1.5</v>
      </c>
      <c r="V15" s="270">
        <f t="shared" si="0"/>
        <v>0.8823529411764706</v>
      </c>
    </row>
    <row r="16" spans="1:22" ht="15">
      <c r="A16" s="5"/>
      <c r="B16" s="17" t="s">
        <v>1</v>
      </c>
      <c r="C16" s="97">
        <v>0.8</v>
      </c>
      <c r="D16" s="97">
        <v>1.1</v>
      </c>
      <c r="E16" s="97">
        <v>1.9</v>
      </c>
      <c r="F16" s="97">
        <v>2.3</v>
      </c>
      <c r="G16" s="97">
        <v>3.1</v>
      </c>
      <c r="H16" s="97">
        <v>3.9</v>
      </c>
      <c r="I16" s="97">
        <v>3.8</v>
      </c>
      <c r="J16" s="97">
        <v>5</v>
      </c>
      <c r="K16" s="97">
        <v>5.3</v>
      </c>
      <c r="L16" s="97">
        <v>5.2</v>
      </c>
      <c r="M16" s="97">
        <v>4.8</v>
      </c>
      <c r="N16" s="97">
        <v>5.1</v>
      </c>
      <c r="O16" s="97">
        <v>4.7</v>
      </c>
      <c r="P16" s="97">
        <v>3.7</v>
      </c>
      <c r="Q16" s="97">
        <v>3.3</v>
      </c>
      <c r="R16" s="97">
        <v>3</v>
      </c>
      <c r="S16" s="97">
        <v>2.8</v>
      </c>
      <c r="T16" s="98">
        <v>3.8</v>
      </c>
      <c r="U16" s="144">
        <v>3.3</v>
      </c>
      <c r="V16" s="270">
        <f t="shared" si="0"/>
        <v>0.6226415094339622</v>
      </c>
    </row>
    <row r="17" spans="1:22" ht="15">
      <c r="A17" s="5"/>
      <c r="B17" s="158" t="s">
        <v>15</v>
      </c>
      <c r="C17" s="245"/>
      <c r="D17" s="245"/>
      <c r="E17" s="245"/>
      <c r="F17" s="245"/>
      <c r="G17" s="245"/>
      <c r="H17" s="245"/>
      <c r="I17" s="245"/>
      <c r="J17" s="245"/>
      <c r="K17" s="245"/>
      <c r="L17" s="245"/>
      <c r="M17" s="245">
        <v>0.1</v>
      </c>
      <c r="N17" s="245">
        <v>0.1</v>
      </c>
      <c r="O17" s="245">
        <v>0.1</v>
      </c>
      <c r="P17" s="245"/>
      <c r="Q17" s="245"/>
      <c r="R17" s="245">
        <v>0.1</v>
      </c>
      <c r="S17" s="245">
        <v>0.3</v>
      </c>
      <c r="T17" s="246">
        <v>0.4</v>
      </c>
      <c r="U17" s="149">
        <v>0.6</v>
      </c>
      <c r="V17" s="272"/>
    </row>
    <row r="18" spans="1:22" ht="15">
      <c r="A18" s="5"/>
      <c r="B18" s="22" t="s">
        <v>0</v>
      </c>
      <c r="C18" s="95"/>
      <c r="D18" s="95"/>
      <c r="E18" s="95"/>
      <c r="F18" s="95"/>
      <c r="G18" s="95"/>
      <c r="H18" s="95"/>
      <c r="I18" s="95"/>
      <c r="J18" s="95"/>
      <c r="K18" s="95"/>
      <c r="L18" s="95"/>
      <c r="M18" s="95">
        <v>0.1</v>
      </c>
      <c r="N18" s="95">
        <v>0.1</v>
      </c>
      <c r="O18" s="95">
        <v>0.1</v>
      </c>
      <c r="P18" s="95"/>
      <c r="Q18" s="95"/>
      <c r="R18" s="95">
        <v>0.1</v>
      </c>
      <c r="S18" s="95">
        <v>0.3</v>
      </c>
      <c r="T18" s="96">
        <v>0.4</v>
      </c>
      <c r="U18" s="144">
        <v>0.6</v>
      </c>
      <c r="V18" s="270"/>
    </row>
    <row r="19" spans="1:22" ht="15">
      <c r="A19" s="5"/>
      <c r="B19" s="24" t="s">
        <v>1</v>
      </c>
      <c r="C19" s="97"/>
      <c r="D19" s="97"/>
      <c r="E19" s="97"/>
      <c r="F19" s="97"/>
      <c r="G19" s="97">
        <v>0.1</v>
      </c>
      <c r="H19" s="97"/>
      <c r="I19" s="97">
        <v>0.1</v>
      </c>
      <c r="J19" s="97">
        <v>0.2</v>
      </c>
      <c r="K19" s="97">
        <v>0.1</v>
      </c>
      <c r="L19" s="97">
        <v>0.2</v>
      </c>
      <c r="M19" s="97">
        <v>0.2</v>
      </c>
      <c r="N19" s="97">
        <v>0.2</v>
      </c>
      <c r="O19" s="97">
        <v>0.2</v>
      </c>
      <c r="P19" s="97">
        <v>0.1</v>
      </c>
      <c r="Q19" s="97">
        <v>0.2</v>
      </c>
      <c r="R19" s="97">
        <v>0.2</v>
      </c>
      <c r="S19" s="97">
        <v>0.5</v>
      </c>
      <c r="T19" s="98">
        <v>0.9</v>
      </c>
      <c r="U19" s="144">
        <v>1.1</v>
      </c>
      <c r="V19" s="270">
        <f>U19/K19</f>
        <v>11</v>
      </c>
    </row>
    <row r="20" spans="1:22" ht="15.75">
      <c r="A20" s="7"/>
      <c r="B20" s="18" t="s">
        <v>89</v>
      </c>
      <c r="C20" s="257">
        <v>0.5</v>
      </c>
      <c r="D20" s="257">
        <v>0.6</v>
      </c>
      <c r="E20" s="257">
        <v>0.5</v>
      </c>
      <c r="F20" s="257">
        <v>0.6</v>
      </c>
      <c r="G20" s="257">
        <v>0.6</v>
      </c>
      <c r="H20" s="257">
        <v>0.6</v>
      </c>
      <c r="I20" s="257">
        <v>0.7</v>
      </c>
      <c r="J20" s="257">
        <v>0.7</v>
      </c>
      <c r="K20" s="257">
        <v>0.8</v>
      </c>
      <c r="L20" s="257">
        <v>1.1</v>
      </c>
      <c r="M20" s="257">
        <v>1.2</v>
      </c>
      <c r="N20" s="257">
        <v>1.2</v>
      </c>
      <c r="O20" s="257">
        <v>1.8</v>
      </c>
      <c r="P20" s="257">
        <v>2.2</v>
      </c>
      <c r="Q20" s="257">
        <v>2.9</v>
      </c>
      <c r="R20" s="257">
        <v>3.3</v>
      </c>
      <c r="S20" s="257">
        <v>3.8</v>
      </c>
      <c r="T20" s="257">
        <v>4</v>
      </c>
      <c r="U20" s="76">
        <v>3.4</v>
      </c>
      <c r="V20" s="269">
        <f>U20/K20</f>
        <v>4.25</v>
      </c>
    </row>
    <row r="21" spans="1:22" ht="15">
      <c r="A21" s="5"/>
      <c r="B21" s="31" t="s">
        <v>0</v>
      </c>
      <c r="C21" s="100">
        <v>0.2</v>
      </c>
      <c r="D21" s="100">
        <v>0.2</v>
      </c>
      <c r="E21" s="100">
        <v>0.2</v>
      </c>
      <c r="F21" s="100">
        <v>0.3</v>
      </c>
      <c r="G21" s="100">
        <v>0.3</v>
      </c>
      <c r="H21" s="100">
        <v>0.3</v>
      </c>
      <c r="I21" s="100">
        <v>0.3</v>
      </c>
      <c r="J21" s="100">
        <v>0.3</v>
      </c>
      <c r="K21" s="100">
        <v>0.3</v>
      </c>
      <c r="L21" s="241">
        <v>0.5</v>
      </c>
      <c r="M21" s="241">
        <v>0.5</v>
      </c>
      <c r="N21" s="241">
        <v>0.6</v>
      </c>
      <c r="O21" s="242">
        <v>0.9</v>
      </c>
      <c r="P21" s="241">
        <v>1.1</v>
      </c>
      <c r="Q21" s="241">
        <v>1.5</v>
      </c>
      <c r="R21" s="241">
        <v>1.7</v>
      </c>
      <c r="S21" s="241">
        <v>2.2</v>
      </c>
      <c r="T21" s="82">
        <v>2.1</v>
      </c>
      <c r="U21" s="144">
        <v>2</v>
      </c>
      <c r="V21" s="270">
        <f>U21/K21</f>
        <v>6.666666666666667</v>
      </c>
    </row>
    <row r="22" spans="1:22" ht="15">
      <c r="A22" s="5"/>
      <c r="B22" s="33" t="s">
        <v>1</v>
      </c>
      <c r="C22" s="258">
        <v>0.8</v>
      </c>
      <c r="D22" s="258">
        <v>0.9</v>
      </c>
      <c r="E22" s="258">
        <v>0.8</v>
      </c>
      <c r="F22" s="258">
        <v>0.9</v>
      </c>
      <c r="G22" s="258">
        <v>1</v>
      </c>
      <c r="H22" s="258">
        <v>1</v>
      </c>
      <c r="I22" s="258">
        <v>1</v>
      </c>
      <c r="J22" s="258">
        <v>1.2</v>
      </c>
      <c r="K22" s="258">
        <v>1.3</v>
      </c>
      <c r="L22" s="101">
        <v>1.8</v>
      </c>
      <c r="M22" s="101">
        <v>1.8</v>
      </c>
      <c r="N22" s="101">
        <v>1.9</v>
      </c>
      <c r="O22" s="102">
        <v>2.8</v>
      </c>
      <c r="P22" s="81">
        <v>3.2</v>
      </c>
      <c r="Q22" s="81">
        <v>4.2</v>
      </c>
      <c r="R22" s="81">
        <v>4.8</v>
      </c>
      <c r="S22" s="81">
        <v>5.2</v>
      </c>
      <c r="T22" s="82">
        <v>5.7</v>
      </c>
      <c r="U22" s="144">
        <v>4.7</v>
      </c>
      <c r="V22" s="270">
        <f>U22/K22</f>
        <v>3.6153846153846154</v>
      </c>
    </row>
    <row r="23" spans="1:22" ht="15">
      <c r="A23" s="10"/>
      <c r="B23" s="39" t="s">
        <v>17</v>
      </c>
      <c r="C23" s="259"/>
      <c r="D23" s="260"/>
      <c r="E23" s="261"/>
      <c r="F23" s="259"/>
      <c r="G23" s="259"/>
      <c r="H23" s="261"/>
      <c r="I23" s="259"/>
      <c r="J23" s="259"/>
      <c r="K23" s="259"/>
      <c r="L23" s="259"/>
      <c r="M23" s="259"/>
      <c r="N23" s="259"/>
      <c r="O23" s="259"/>
      <c r="P23" s="259"/>
      <c r="Q23" s="259">
        <v>0</v>
      </c>
      <c r="R23" s="259">
        <v>0.3</v>
      </c>
      <c r="S23" s="259">
        <v>0.7</v>
      </c>
      <c r="T23" s="259">
        <v>1.2</v>
      </c>
      <c r="U23" s="149">
        <v>1.6</v>
      </c>
      <c r="V23" s="272"/>
    </row>
    <row r="24" spans="1:22" ht="15">
      <c r="A24" s="10"/>
      <c r="B24" s="40" t="s">
        <v>0</v>
      </c>
      <c r="C24" s="100"/>
      <c r="D24" s="100"/>
      <c r="E24" s="100"/>
      <c r="F24" s="100"/>
      <c r="G24" s="100"/>
      <c r="H24" s="100"/>
      <c r="I24" s="100"/>
      <c r="J24" s="100"/>
      <c r="K24" s="100"/>
      <c r="L24" s="100"/>
      <c r="M24" s="100"/>
      <c r="N24" s="100"/>
      <c r="O24" s="100"/>
      <c r="P24" s="100"/>
      <c r="Q24" s="100"/>
      <c r="R24" s="100">
        <v>0.2</v>
      </c>
      <c r="S24" s="100">
        <v>0.4</v>
      </c>
      <c r="T24" s="262">
        <v>0.8</v>
      </c>
      <c r="U24" s="144">
        <v>0.9</v>
      </c>
      <c r="V24" s="270"/>
    </row>
    <row r="25" spans="1:22" ht="15">
      <c r="A25" s="10"/>
      <c r="B25" s="41" t="s">
        <v>1</v>
      </c>
      <c r="C25" s="258"/>
      <c r="D25" s="258"/>
      <c r="E25" s="258"/>
      <c r="F25" s="258"/>
      <c r="G25" s="258"/>
      <c r="H25" s="258"/>
      <c r="I25" s="258"/>
      <c r="J25" s="258"/>
      <c r="K25" s="258"/>
      <c r="L25" s="258"/>
      <c r="M25" s="258"/>
      <c r="N25" s="258"/>
      <c r="O25" s="258"/>
      <c r="P25" s="258"/>
      <c r="Q25" s="258"/>
      <c r="R25" s="258">
        <v>0.4</v>
      </c>
      <c r="S25" s="258">
        <v>0.9</v>
      </c>
      <c r="T25" s="263">
        <v>1.7</v>
      </c>
      <c r="U25" s="144">
        <v>2.3</v>
      </c>
      <c r="V25" s="270"/>
    </row>
    <row r="26" spans="1:22" ht="15.75">
      <c r="A26" s="7"/>
      <c r="B26" s="18" t="s">
        <v>90</v>
      </c>
      <c r="C26" s="76">
        <v>0.1</v>
      </c>
      <c r="D26" s="76">
        <v>0.1</v>
      </c>
      <c r="E26" s="76">
        <v>0.1</v>
      </c>
      <c r="F26" s="76">
        <v>0.2</v>
      </c>
      <c r="G26" s="76">
        <v>0.3</v>
      </c>
      <c r="H26" s="76">
        <v>0.3</v>
      </c>
      <c r="I26" s="76">
        <v>0.3</v>
      </c>
      <c r="J26" s="76">
        <v>0.6</v>
      </c>
      <c r="K26" s="76">
        <v>0.4</v>
      </c>
      <c r="L26" s="76">
        <v>0.4</v>
      </c>
      <c r="M26" s="76">
        <v>0.5</v>
      </c>
      <c r="N26" s="76">
        <v>0.5</v>
      </c>
      <c r="O26" s="76">
        <v>0.5</v>
      </c>
      <c r="P26" s="76">
        <v>0.4</v>
      </c>
      <c r="Q26" s="76">
        <v>0.5</v>
      </c>
      <c r="R26" s="76">
        <v>1.2</v>
      </c>
      <c r="S26" s="76">
        <v>2.3</v>
      </c>
      <c r="T26" s="76">
        <v>4.5</v>
      </c>
      <c r="U26" s="76">
        <v>6.1</v>
      </c>
      <c r="V26" s="269">
        <f aca="true" t="shared" si="1" ref="V26:V35">U26/K26</f>
        <v>15.249999999999998</v>
      </c>
    </row>
    <row r="27" spans="1:22" ht="15">
      <c r="A27" s="10"/>
      <c r="B27" s="40" t="s">
        <v>0</v>
      </c>
      <c r="C27" s="239"/>
      <c r="D27" s="239"/>
      <c r="E27" s="239"/>
      <c r="F27" s="239">
        <v>0.1</v>
      </c>
      <c r="G27" s="239">
        <v>0.2</v>
      </c>
      <c r="H27" s="239">
        <v>0.1</v>
      </c>
      <c r="I27" s="239">
        <v>0.1</v>
      </c>
      <c r="J27" s="239">
        <v>0.3</v>
      </c>
      <c r="K27" s="239">
        <v>0.2</v>
      </c>
      <c r="L27" s="239">
        <v>0.2</v>
      </c>
      <c r="M27" s="239">
        <v>0.2</v>
      </c>
      <c r="N27" s="239">
        <v>0.4</v>
      </c>
      <c r="O27" s="239">
        <v>0.3</v>
      </c>
      <c r="P27" s="239">
        <v>0.2</v>
      </c>
      <c r="Q27" s="239">
        <v>0.3</v>
      </c>
      <c r="R27" s="239">
        <v>0.6</v>
      </c>
      <c r="S27" s="239">
        <v>1.3</v>
      </c>
      <c r="T27" s="239">
        <v>2.5</v>
      </c>
      <c r="U27" s="144">
        <v>3.7</v>
      </c>
      <c r="V27" s="270">
        <f t="shared" si="1"/>
        <v>18.5</v>
      </c>
    </row>
    <row r="28" spans="1:22" ht="15">
      <c r="A28" s="10"/>
      <c r="B28" s="41" t="s">
        <v>1</v>
      </c>
      <c r="C28" s="239">
        <v>0.1</v>
      </c>
      <c r="D28" s="239">
        <v>0.1</v>
      </c>
      <c r="E28" s="239">
        <v>0.2</v>
      </c>
      <c r="F28" s="239">
        <v>0.3</v>
      </c>
      <c r="G28" s="239">
        <v>0.3</v>
      </c>
      <c r="H28" s="239">
        <v>0.4</v>
      </c>
      <c r="I28" s="239">
        <v>0.5</v>
      </c>
      <c r="J28" s="239">
        <v>1</v>
      </c>
      <c r="K28" s="239">
        <v>0.6</v>
      </c>
      <c r="L28" s="239">
        <v>0.6</v>
      </c>
      <c r="M28" s="239">
        <v>0.7</v>
      </c>
      <c r="N28" s="239">
        <v>0.7</v>
      </c>
      <c r="O28" s="239">
        <v>0.7</v>
      </c>
      <c r="P28" s="239">
        <v>0.6</v>
      </c>
      <c r="Q28" s="239">
        <v>0.8</v>
      </c>
      <c r="R28" s="239">
        <v>1.7</v>
      </c>
      <c r="S28" s="239">
        <v>3.2</v>
      </c>
      <c r="T28" s="239">
        <v>6.4</v>
      </c>
      <c r="U28" s="144">
        <v>8.5</v>
      </c>
      <c r="V28" s="270">
        <f t="shared" si="1"/>
        <v>14.166666666666668</v>
      </c>
    </row>
    <row r="29" spans="1:22" ht="15.75">
      <c r="A29" s="7"/>
      <c r="B29" s="18" t="s">
        <v>88</v>
      </c>
      <c r="C29" s="76">
        <v>0.7</v>
      </c>
      <c r="D29" s="76">
        <v>0.7</v>
      </c>
      <c r="E29" s="76">
        <v>0.7</v>
      </c>
      <c r="F29" s="76">
        <v>0.9</v>
      </c>
      <c r="G29" s="76">
        <v>1.1</v>
      </c>
      <c r="H29" s="76">
        <v>1.2</v>
      </c>
      <c r="I29" s="76">
        <v>1.3</v>
      </c>
      <c r="J29" s="76">
        <v>1.6</v>
      </c>
      <c r="K29" s="76">
        <v>1.3</v>
      </c>
      <c r="L29" s="76">
        <v>0.9</v>
      </c>
      <c r="M29" s="76">
        <v>0.6</v>
      </c>
      <c r="N29" s="76">
        <v>0.6</v>
      </c>
      <c r="O29" s="76">
        <v>0.7</v>
      </c>
      <c r="P29" s="76">
        <v>0.6</v>
      </c>
      <c r="Q29" s="76">
        <v>0.6</v>
      </c>
      <c r="R29" s="76">
        <v>0.8</v>
      </c>
      <c r="S29" s="76">
        <v>1</v>
      </c>
      <c r="T29" s="76">
        <v>1.7</v>
      </c>
      <c r="U29" s="76">
        <v>2.1</v>
      </c>
      <c r="V29" s="269">
        <f t="shared" si="1"/>
        <v>1.6153846153846154</v>
      </c>
    </row>
    <row r="30" spans="1:22" ht="15">
      <c r="A30" s="5"/>
      <c r="B30" s="27" t="s">
        <v>0</v>
      </c>
      <c r="C30" s="247">
        <v>0.3</v>
      </c>
      <c r="D30" s="247">
        <v>0.4</v>
      </c>
      <c r="E30" s="247">
        <v>0.3</v>
      </c>
      <c r="F30" s="247">
        <v>0.5</v>
      </c>
      <c r="G30" s="247">
        <v>0.6</v>
      </c>
      <c r="H30" s="247">
        <v>0.6</v>
      </c>
      <c r="I30" s="247">
        <v>0.6</v>
      </c>
      <c r="J30" s="247">
        <v>0.8</v>
      </c>
      <c r="K30" s="247">
        <v>0.6</v>
      </c>
      <c r="L30" s="95">
        <v>0.4</v>
      </c>
      <c r="M30" s="95">
        <v>0.3</v>
      </c>
      <c r="N30" s="95">
        <v>0.4</v>
      </c>
      <c r="O30" s="96">
        <v>0.4</v>
      </c>
      <c r="P30" s="95">
        <v>0.3</v>
      </c>
      <c r="Q30" s="95">
        <v>0.4</v>
      </c>
      <c r="R30" s="95">
        <v>0.4</v>
      </c>
      <c r="S30" s="95">
        <v>0.7</v>
      </c>
      <c r="T30" s="96">
        <v>1</v>
      </c>
      <c r="U30" s="144">
        <v>1.4</v>
      </c>
      <c r="V30" s="270">
        <f t="shared" si="1"/>
        <v>2.3333333333333335</v>
      </c>
    </row>
    <row r="31" spans="1:22" ht="15">
      <c r="A31" s="5"/>
      <c r="B31" s="28" t="s">
        <v>1</v>
      </c>
      <c r="C31" s="248">
        <v>1</v>
      </c>
      <c r="D31" s="248">
        <v>1</v>
      </c>
      <c r="E31" s="248">
        <v>1</v>
      </c>
      <c r="F31" s="248">
        <v>1.3</v>
      </c>
      <c r="G31" s="248">
        <v>1.7</v>
      </c>
      <c r="H31" s="248">
        <v>1.8</v>
      </c>
      <c r="I31" s="248">
        <v>1.9</v>
      </c>
      <c r="J31" s="248">
        <v>2.3</v>
      </c>
      <c r="K31" s="248">
        <v>2</v>
      </c>
      <c r="L31" s="97">
        <v>1.3</v>
      </c>
      <c r="M31" s="97">
        <v>0.9</v>
      </c>
      <c r="N31" s="97">
        <v>0.8</v>
      </c>
      <c r="O31" s="98">
        <v>1</v>
      </c>
      <c r="P31" s="97">
        <v>0.9</v>
      </c>
      <c r="Q31" s="97">
        <v>0.9</v>
      </c>
      <c r="R31" s="97">
        <v>1.1</v>
      </c>
      <c r="S31" s="97">
        <v>1.3</v>
      </c>
      <c r="T31" s="98">
        <v>2.5</v>
      </c>
      <c r="U31" s="144">
        <v>2.9</v>
      </c>
      <c r="V31" s="270">
        <f t="shared" si="1"/>
        <v>1.45</v>
      </c>
    </row>
    <row r="32" spans="1:22" ht="15">
      <c r="A32" s="5"/>
      <c r="B32" s="25" t="s">
        <v>7</v>
      </c>
      <c r="C32" s="249">
        <v>0.4</v>
      </c>
      <c r="D32" s="249">
        <v>0.4</v>
      </c>
      <c r="E32" s="249">
        <v>0.4</v>
      </c>
      <c r="F32" s="249">
        <v>0.5</v>
      </c>
      <c r="G32" s="249">
        <v>0.6</v>
      </c>
      <c r="H32" s="249">
        <v>0.7</v>
      </c>
      <c r="I32" s="249">
        <v>0.8</v>
      </c>
      <c r="J32" s="249">
        <v>1</v>
      </c>
      <c r="K32" s="249">
        <v>0.8</v>
      </c>
      <c r="L32" s="249">
        <v>0.6</v>
      </c>
      <c r="M32" s="249">
        <v>0.5</v>
      </c>
      <c r="N32" s="249">
        <v>0.5</v>
      </c>
      <c r="O32" s="249">
        <v>0.6</v>
      </c>
      <c r="P32" s="249">
        <v>0.5</v>
      </c>
      <c r="Q32" s="249">
        <v>0.5</v>
      </c>
      <c r="R32" s="249">
        <v>0.6</v>
      </c>
      <c r="S32" s="249">
        <v>0.9</v>
      </c>
      <c r="T32" s="250">
        <v>1.5</v>
      </c>
      <c r="U32" s="149">
        <v>1.8</v>
      </c>
      <c r="V32" s="272">
        <f t="shared" si="1"/>
        <v>2.25</v>
      </c>
    </row>
    <row r="33" spans="1:22" ht="15">
      <c r="A33" s="5"/>
      <c r="B33" s="22" t="s">
        <v>0</v>
      </c>
      <c r="C33" s="247">
        <v>0.2</v>
      </c>
      <c r="D33" s="247">
        <v>0.2</v>
      </c>
      <c r="E33" s="247">
        <v>0.2</v>
      </c>
      <c r="F33" s="247">
        <v>0.3</v>
      </c>
      <c r="G33" s="247">
        <v>0.3</v>
      </c>
      <c r="H33" s="247">
        <v>0.4</v>
      </c>
      <c r="I33" s="247">
        <v>0.4</v>
      </c>
      <c r="J33" s="247">
        <v>0.5</v>
      </c>
      <c r="K33" s="247">
        <v>0.4</v>
      </c>
      <c r="L33" s="95">
        <v>0.3</v>
      </c>
      <c r="M33" s="95">
        <v>0.2</v>
      </c>
      <c r="N33" s="95">
        <v>0.3</v>
      </c>
      <c r="O33" s="96">
        <v>0.3</v>
      </c>
      <c r="P33" s="95">
        <v>0.3</v>
      </c>
      <c r="Q33" s="95">
        <v>0.3</v>
      </c>
      <c r="R33" s="95">
        <v>0.3</v>
      </c>
      <c r="S33" s="95">
        <v>0.6</v>
      </c>
      <c r="T33" s="96">
        <v>0.8</v>
      </c>
      <c r="U33" s="144">
        <v>1.2</v>
      </c>
      <c r="V33" s="270">
        <f t="shared" si="1"/>
        <v>2.9999999999999996</v>
      </c>
    </row>
    <row r="34" spans="1:22" ht="15">
      <c r="A34" s="5"/>
      <c r="B34" s="17" t="s">
        <v>1</v>
      </c>
      <c r="C34" s="251">
        <v>0.6</v>
      </c>
      <c r="D34" s="251">
        <v>0.6</v>
      </c>
      <c r="E34" s="251">
        <v>0.6</v>
      </c>
      <c r="F34" s="251">
        <v>0.8</v>
      </c>
      <c r="G34" s="251">
        <v>1</v>
      </c>
      <c r="H34" s="251">
        <v>1.1</v>
      </c>
      <c r="I34" s="251">
        <v>1.2</v>
      </c>
      <c r="J34" s="251">
        <v>1.5</v>
      </c>
      <c r="K34" s="251">
        <v>1.3</v>
      </c>
      <c r="L34" s="97">
        <v>1</v>
      </c>
      <c r="M34" s="97">
        <v>0.7</v>
      </c>
      <c r="N34" s="97">
        <v>0.7</v>
      </c>
      <c r="O34" s="98">
        <v>0.8</v>
      </c>
      <c r="P34" s="97">
        <v>0.8</v>
      </c>
      <c r="Q34" s="97">
        <v>0.7</v>
      </c>
      <c r="R34" s="97">
        <v>0.9</v>
      </c>
      <c r="S34" s="97">
        <v>1.2</v>
      </c>
      <c r="T34" s="98">
        <v>2.1</v>
      </c>
      <c r="U34" s="144">
        <v>2.4</v>
      </c>
      <c r="V34" s="270">
        <f t="shared" si="1"/>
        <v>1.846153846153846</v>
      </c>
    </row>
    <row r="35" spans="1:22" ht="15">
      <c r="A35" s="5"/>
      <c r="B35" s="29" t="s">
        <v>6</v>
      </c>
      <c r="C35" s="252"/>
      <c r="D35" s="252"/>
      <c r="E35" s="252"/>
      <c r="F35" s="252"/>
      <c r="G35" s="252"/>
      <c r="H35" s="252"/>
      <c r="I35" s="252"/>
      <c r="J35" s="252">
        <v>0.1</v>
      </c>
      <c r="K35" s="252">
        <v>0.1</v>
      </c>
      <c r="L35" s="252"/>
      <c r="M35" s="252"/>
      <c r="N35" s="252"/>
      <c r="O35" s="252"/>
      <c r="P35" s="252"/>
      <c r="Q35" s="252"/>
      <c r="R35" s="252">
        <v>0.1</v>
      </c>
      <c r="S35" s="252">
        <v>0.3</v>
      </c>
      <c r="T35" s="253">
        <v>0.8</v>
      </c>
      <c r="U35" s="149">
        <v>1.3</v>
      </c>
      <c r="V35" s="272">
        <f t="shared" si="1"/>
        <v>13</v>
      </c>
    </row>
    <row r="36" spans="1:22" ht="15">
      <c r="A36" s="5"/>
      <c r="B36" s="31" t="s">
        <v>0</v>
      </c>
      <c r="C36" s="254"/>
      <c r="D36" s="255"/>
      <c r="E36" s="255"/>
      <c r="F36" s="255"/>
      <c r="G36" s="255"/>
      <c r="H36" s="255"/>
      <c r="I36" s="255"/>
      <c r="J36" s="255"/>
      <c r="K36" s="255"/>
      <c r="L36" s="255"/>
      <c r="M36" s="95"/>
      <c r="N36" s="95"/>
      <c r="O36" s="95"/>
      <c r="P36" s="96"/>
      <c r="Q36" s="95"/>
      <c r="R36" s="95"/>
      <c r="S36" s="95">
        <v>0.2</v>
      </c>
      <c r="T36" s="95">
        <v>0.5</v>
      </c>
      <c r="U36" s="144">
        <v>0.9</v>
      </c>
      <c r="V36" s="270"/>
    </row>
    <row r="37" spans="1:22" ht="15">
      <c r="A37" s="5"/>
      <c r="B37" s="33" t="s">
        <v>1</v>
      </c>
      <c r="C37" s="256"/>
      <c r="D37" s="256"/>
      <c r="E37" s="256"/>
      <c r="F37" s="256"/>
      <c r="G37" s="256"/>
      <c r="H37" s="256"/>
      <c r="I37" s="256"/>
      <c r="J37" s="256">
        <v>0.2</v>
      </c>
      <c r="K37" s="256"/>
      <c r="L37" s="107"/>
      <c r="M37" s="107"/>
      <c r="N37" s="107"/>
      <c r="O37" s="111"/>
      <c r="P37" s="95"/>
      <c r="Q37" s="95"/>
      <c r="R37" s="95">
        <v>0.1</v>
      </c>
      <c r="S37" s="95">
        <v>0.4</v>
      </c>
      <c r="T37" s="96">
        <v>1.1</v>
      </c>
      <c r="U37" s="144">
        <v>1.7</v>
      </c>
      <c r="V37" s="270"/>
    </row>
    <row r="38" spans="1:22" ht="15.75">
      <c r="A38" s="10"/>
      <c r="B38" s="323" t="s">
        <v>32</v>
      </c>
      <c r="C38" s="76">
        <v>0.2</v>
      </c>
      <c r="D38" s="76">
        <v>0.2</v>
      </c>
      <c r="E38" s="76">
        <v>0.3</v>
      </c>
      <c r="F38" s="76">
        <v>0.3</v>
      </c>
      <c r="G38" s="76">
        <v>0.4</v>
      </c>
      <c r="H38" s="76">
        <v>0.3</v>
      </c>
      <c r="I38" s="76">
        <v>0.5</v>
      </c>
      <c r="J38" s="76">
        <v>0.4</v>
      </c>
      <c r="K38" s="76">
        <v>0.3</v>
      </c>
      <c r="L38" s="76">
        <v>0.3</v>
      </c>
      <c r="M38" s="76">
        <v>0.3</v>
      </c>
      <c r="N38" s="76">
        <v>0.4</v>
      </c>
      <c r="O38" s="76">
        <v>0.5</v>
      </c>
      <c r="P38" s="76">
        <v>0.4</v>
      </c>
      <c r="Q38" s="76">
        <v>0.7</v>
      </c>
      <c r="R38" s="76">
        <v>0.8</v>
      </c>
      <c r="S38" s="76">
        <v>0.9</v>
      </c>
      <c r="T38" s="76">
        <v>1.3</v>
      </c>
      <c r="U38" s="76">
        <v>1.8</v>
      </c>
      <c r="V38" s="269">
        <f>U38/K38</f>
        <v>6</v>
      </c>
    </row>
    <row r="39" spans="1:22" ht="15">
      <c r="A39" s="10"/>
      <c r="B39" s="31" t="s">
        <v>0</v>
      </c>
      <c r="C39" s="100">
        <v>0.1</v>
      </c>
      <c r="D39" s="100">
        <v>0.2</v>
      </c>
      <c r="E39" s="100">
        <v>0.2</v>
      </c>
      <c r="F39" s="100">
        <v>0.2</v>
      </c>
      <c r="G39" s="100">
        <v>0.3</v>
      </c>
      <c r="H39" s="100">
        <v>0.2</v>
      </c>
      <c r="I39" s="100">
        <v>0.2</v>
      </c>
      <c r="J39" s="100">
        <v>0.2</v>
      </c>
      <c r="K39" s="100">
        <v>0.2</v>
      </c>
      <c r="L39" s="241">
        <v>0.1</v>
      </c>
      <c r="M39" s="241">
        <v>0.2</v>
      </c>
      <c r="N39" s="241">
        <v>0.3</v>
      </c>
      <c r="O39" s="242">
        <v>0.3</v>
      </c>
      <c r="P39" s="241">
        <v>0.3</v>
      </c>
      <c r="Q39" s="241">
        <v>0.5</v>
      </c>
      <c r="R39" s="241">
        <v>0.5</v>
      </c>
      <c r="S39" s="241">
        <v>0.7</v>
      </c>
      <c r="T39" s="82">
        <v>0.9</v>
      </c>
      <c r="U39" s="144">
        <v>1.3</v>
      </c>
      <c r="V39" s="270">
        <f>U39/K39</f>
        <v>6.5</v>
      </c>
    </row>
    <row r="40" spans="1:22" ht="15">
      <c r="A40" s="10"/>
      <c r="B40" s="33" t="s">
        <v>1</v>
      </c>
      <c r="C40" s="258">
        <v>0.2</v>
      </c>
      <c r="D40" s="258">
        <v>0.3</v>
      </c>
      <c r="E40" s="258">
        <v>0.3</v>
      </c>
      <c r="F40" s="258">
        <v>0.4</v>
      </c>
      <c r="G40" s="258">
        <v>0.5</v>
      </c>
      <c r="H40" s="258">
        <v>0.5</v>
      </c>
      <c r="I40" s="258">
        <v>0.7</v>
      </c>
      <c r="J40" s="258">
        <v>0.5</v>
      </c>
      <c r="K40" s="258">
        <v>0.4</v>
      </c>
      <c r="L40" s="101">
        <v>0.4</v>
      </c>
      <c r="M40" s="101">
        <v>0.5</v>
      </c>
      <c r="N40" s="101">
        <v>0.5</v>
      </c>
      <c r="O40" s="102">
        <v>0.6</v>
      </c>
      <c r="P40" s="81">
        <v>0.6</v>
      </c>
      <c r="Q40" s="81">
        <v>0.9</v>
      </c>
      <c r="R40" s="81">
        <v>1.1</v>
      </c>
      <c r="S40" s="81">
        <v>1.2</v>
      </c>
      <c r="T40" s="82">
        <v>1.7</v>
      </c>
      <c r="U40" s="144">
        <v>2.3</v>
      </c>
      <c r="V40" s="270">
        <f>U40/K40</f>
        <v>5.749999999999999</v>
      </c>
    </row>
    <row r="41" spans="1:22" ht="15">
      <c r="A41" s="10"/>
      <c r="B41" s="39" t="s">
        <v>18</v>
      </c>
      <c r="C41" s="259">
        <v>0.1</v>
      </c>
      <c r="D41" s="259">
        <v>0.1</v>
      </c>
      <c r="E41" s="259">
        <v>0.1</v>
      </c>
      <c r="F41" s="259">
        <v>0.1</v>
      </c>
      <c r="G41" s="259">
        <v>0.1</v>
      </c>
      <c r="H41" s="259">
        <v>0.1</v>
      </c>
      <c r="I41" s="259">
        <v>0.2</v>
      </c>
      <c r="J41" s="259">
        <v>0.2</v>
      </c>
      <c r="K41" s="259">
        <v>0.2</v>
      </c>
      <c r="L41" s="259">
        <v>0.1</v>
      </c>
      <c r="M41" s="259">
        <v>0.2</v>
      </c>
      <c r="N41" s="259">
        <v>0.2</v>
      </c>
      <c r="O41" s="259">
        <v>0.3</v>
      </c>
      <c r="P41" s="259">
        <v>0.2</v>
      </c>
      <c r="Q41" s="259">
        <v>0.3</v>
      </c>
      <c r="R41" s="259">
        <v>0.5</v>
      </c>
      <c r="S41" s="259">
        <v>0.5</v>
      </c>
      <c r="T41" s="264">
        <v>0.8</v>
      </c>
      <c r="U41" s="149">
        <v>1.2</v>
      </c>
      <c r="V41" s="272">
        <f>U41/K41</f>
        <v>5.999999999999999</v>
      </c>
    </row>
    <row r="42" spans="1:22" ht="15">
      <c r="A42" s="10"/>
      <c r="B42" s="40" t="s">
        <v>0</v>
      </c>
      <c r="C42" s="100"/>
      <c r="D42" s="100"/>
      <c r="E42" s="100"/>
      <c r="F42" s="100"/>
      <c r="G42" s="100"/>
      <c r="H42" s="100"/>
      <c r="I42" s="100"/>
      <c r="J42" s="100"/>
      <c r="K42" s="100"/>
      <c r="L42" s="100"/>
      <c r="M42" s="100">
        <v>0.1</v>
      </c>
      <c r="N42" s="100">
        <v>0.2</v>
      </c>
      <c r="O42" s="100">
        <v>0.1</v>
      </c>
      <c r="P42" s="100">
        <v>0.2</v>
      </c>
      <c r="Q42" s="100">
        <v>0.2</v>
      </c>
      <c r="R42" s="100">
        <v>0.3</v>
      </c>
      <c r="S42" s="100">
        <v>0.4</v>
      </c>
      <c r="T42" s="262">
        <v>0.5</v>
      </c>
      <c r="U42" s="144">
        <v>0.9</v>
      </c>
      <c r="V42" s="270"/>
    </row>
    <row r="43" spans="1:22" ht="15">
      <c r="A43" s="10"/>
      <c r="B43" s="41" t="s">
        <v>1</v>
      </c>
      <c r="C43" s="258"/>
      <c r="D43" s="258">
        <v>0.1</v>
      </c>
      <c r="E43" s="258">
        <v>0.1</v>
      </c>
      <c r="F43" s="258">
        <v>0.1</v>
      </c>
      <c r="G43" s="258">
        <v>0.2</v>
      </c>
      <c r="H43" s="258">
        <v>0.1</v>
      </c>
      <c r="I43" s="258">
        <v>0.3</v>
      </c>
      <c r="J43" s="258">
        <v>0.2</v>
      </c>
      <c r="K43" s="258">
        <v>0.2</v>
      </c>
      <c r="L43" s="258">
        <v>0.2</v>
      </c>
      <c r="M43" s="258">
        <v>0.3</v>
      </c>
      <c r="N43" s="258">
        <v>0.2</v>
      </c>
      <c r="O43" s="258">
        <v>0.4</v>
      </c>
      <c r="P43" s="258">
        <v>0.3</v>
      </c>
      <c r="Q43" s="258">
        <v>0.4</v>
      </c>
      <c r="R43" s="258">
        <v>0.7</v>
      </c>
      <c r="S43" s="258">
        <v>0.6</v>
      </c>
      <c r="T43" s="263">
        <v>1.1</v>
      </c>
      <c r="U43" s="144">
        <v>1.4</v>
      </c>
      <c r="V43" s="270">
        <f>U43/K43</f>
        <v>6.999999999999999</v>
      </c>
    </row>
    <row r="44" spans="1:22" ht="15.75">
      <c r="A44" s="10"/>
      <c r="B44" s="18" t="s">
        <v>33</v>
      </c>
      <c r="C44" s="76">
        <v>0.1</v>
      </c>
      <c r="D44" s="76">
        <v>0.2</v>
      </c>
      <c r="E44" s="76">
        <v>0.3</v>
      </c>
      <c r="F44" s="76">
        <v>0.4</v>
      </c>
      <c r="G44" s="76">
        <v>0.5</v>
      </c>
      <c r="H44" s="76">
        <v>0.6</v>
      </c>
      <c r="I44" s="76">
        <v>0.8</v>
      </c>
      <c r="J44" s="76">
        <v>1</v>
      </c>
      <c r="K44" s="76">
        <v>1.2</v>
      </c>
      <c r="L44" s="76">
        <v>1.3</v>
      </c>
      <c r="M44" s="76">
        <v>1.3</v>
      </c>
      <c r="N44" s="76">
        <v>1.5</v>
      </c>
      <c r="O44" s="76">
        <v>1.4</v>
      </c>
      <c r="P44" s="76">
        <v>1.2</v>
      </c>
      <c r="Q44" s="76">
        <v>1.2</v>
      </c>
      <c r="R44" s="76">
        <v>1.3</v>
      </c>
      <c r="S44" s="76">
        <v>1.5</v>
      </c>
      <c r="T44" s="76">
        <v>2.4</v>
      </c>
      <c r="U44" s="76">
        <v>2.4</v>
      </c>
      <c r="V44" s="269">
        <f>U44/K44</f>
        <v>2</v>
      </c>
    </row>
    <row r="45" spans="1:22" ht="15">
      <c r="A45" s="10"/>
      <c r="B45" s="40" t="s">
        <v>10</v>
      </c>
      <c r="C45" s="239"/>
      <c r="D45" s="239">
        <v>0.1</v>
      </c>
      <c r="E45" s="239">
        <v>0.1</v>
      </c>
      <c r="F45" s="239">
        <v>0.2</v>
      </c>
      <c r="G45" s="239">
        <v>0.3</v>
      </c>
      <c r="H45" s="239">
        <v>0.3</v>
      </c>
      <c r="I45" s="239">
        <v>0.4</v>
      </c>
      <c r="J45" s="239">
        <v>0.5</v>
      </c>
      <c r="K45" s="239">
        <v>0.7</v>
      </c>
      <c r="L45" s="239">
        <v>0.6</v>
      </c>
      <c r="M45" s="239">
        <v>0.7</v>
      </c>
      <c r="N45" s="239">
        <v>0.8</v>
      </c>
      <c r="O45" s="239">
        <v>0.7</v>
      </c>
      <c r="P45" s="239">
        <v>0.6</v>
      </c>
      <c r="Q45" s="239">
        <v>0.6</v>
      </c>
      <c r="R45" s="239">
        <v>0.8</v>
      </c>
      <c r="S45" s="239">
        <v>0.9</v>
      </c>
      <c r="T45" s="239">
        <v>1.2</v>
      </c>
      <c r="U45" s="144">
        <v>1.4</v>
      </c>
      <c r="V45" s="270">
        <f>U45/K45</f>
        <v>2</v>
      </c>
    </row>
    <row r="46" spans="1:22" ht="15">
      <c r="A46" s="10"/>
      <c r="B46" s="40" t="s">
        <v>11</v>
      </c>
      <c r="C46" s="239">
        <v>0.2</v>
      </c>
      <c r="D46" s="239">
        <v>0.3</v>
      </c>
      <c r="E46" s="239">
        <v>0.5</v>
      </c>
      <c r="F46" s="239">
        <v>0.6</v>
      </c>
      <c r="G46" s="239">
        <v>0.7</v>
      </c>
      <c r="H46" s="239">
        <v>1</v>
      </c>
      <c r="I46" s="239">
        <v>1.1</v>
      </c>
      <c r="J46" s="239">
        <v>1.6</v>
      </c>
      <c r="K46" s="239">
        <v>1.7</v>
      </c>
      <c r="L46" s="239">
        <v>1.9</v>
      </c>
      <c r="M46" s="239">
        <v>1.9</v>
      </c>
      <c r="N46" s="239">
        <v>2.2</v>
      </c>
      <c r="O46" s="239">
        <v>2</v>
      </c>
      <c r="P46" s="239">
        <v>1.7</v>
      </c>
      <c r="Q46" s="239">
        <v>1.7</v>
      </c>
      <c r="R46" s="239">
        <v>1.8</v>
      </c>
      <c r="S46" s="239">
        <v>2.1</v>
      </c>
      <c r="T46" s="239">
        <v>3.6</v>
      </c>
      <c r="U46" s="144">
        <v>3.3</v>
      </c>
      <c r="V46" s="270">
        <f>U46/K46</f>
        <v>1.9411764705882353</v>
      </c>
    </row>
    <row r="47" spans="1:22" ht="15">
      <c r="A47" s="10"/>
      <c r="B47" s="39" t="s">
        <v>22</v>
      </c>
      <c r="C47" s="259">
        <v>0.1</v>
      </c>
      <c r="D47" s="259">
        <v>0.2</v>
      </c>
      <c r="E47" s="259">
        <v>0.3</v>
      </c>
      <c r="F47" s="259">
        <v>0.4</v>
      </c>
      <c r="G47" s="259">
        <v>0.4</v>
      </c>
      <c r="H47" s="259">
        <v>0.6</v>
      </c>
      <c r="I47" s="259">
        <v>0.7</v>
      </c>
      <c r="J47" s="259">
        <v>0.9</v>
      </c>
      <c r="K47" s="259">
        <v>1</v>
      </c>
      <c r="L47" s="259">
        <v>1.1</v>
      </c>
      <c r="M47" s="259">
        <v>1.2</v>
      </c>
      <c r="N47" s="259">
        <v>1.4</v>
      </c>
      <c r="O47" s="259">
        <v>1.3</v>
      </c>
      <c r="P47" s="259">
        <v>1.1</v>
      </c>
      <c r="Q47" s="259">
        <v>1</v>
      </c>
      <c r="R47" s="259">
        <v>1.2</v>
      </c>
      <c r="S47" s="259">
        <v>1.4</v>
      </c>
      <c r="T47" s="264">
        <v>2.1</v>
      </c>
      <c r="U47" s="149">
        <v>2.2</v>
      </c>
      <c r="V47" s="272">
        <f>U47/K47</f>
        <v>2.2</v>
      </c>
    </row>
    <row r="48" spans="1:22" ht="15">
      <c r="A48" s="10"/>
      <c r="B48" s="40" t="s">
        <v>0</v>
      </c>
      <c r="C48" s="239"/>
      <c r="D48" s="239"/>
      <c r="E48" s="239"/>
      <c r="F48" s="239"/>
      <c r="G48" s="239">
        <v>0.2</v>
      </c>
      <c r="H48" s="239">
        <v>0.2</v>
      </c>
      <c r="I48" s="239">
        <v>0.3</v>
      </c>
      <c r="J48" s="239">
        <v>0.3</v>
      </c>
      <c r="K48" s="239">
        <v>0.4</v>
      </c>
      <c r="L48" s="239">
        <v>0.6</v>
      </c>
      <c r="M48" s="239">
        <v>0.5</v>
      </c>
      <c r="N48" s="239">
        <v>0.6</v>
      </c>
      <c r="O48" s="239">
        <v>0.7</v>
      </c>
      <c r="P48" s="239">
        <v>0.7</v>
      </c>
      <c r="Q48" s="239">
        <v>0.6</v>
      </c>
      <c r="R48" s="239">
        <v>0.5</v>
      </c>
      <c r="S48" s="239">
        <v>0.7</v>
      </c>
      <c r="T48" s="239">
        <v>0.8</v>
      </c>
      <c r="U48" s="144">
        <v>1</v>
      </c>
      <c r="V48" s="270">
        <v>1.3</v>
      </c>
    </row>
    <row r="49" spans="1:22" ht="15">
      <c r="A49" s="10"/>
      <c r="B49" s="41" t="s">
        <v>1</v>
      </c>
      <c r="C49" s="239">
        <v>0.2</v>
      </c>
      <c r="D49" s="239">
        <v>0.3</v>
      </c>
      <c r="E49" s="239">
        <v>0.4</v>
      </c>
      <c r="F49" s="239">
        <v>0.5</v>
      </c>
      <c r="G49" s="239">
        <v>0.6</v>
      </c>
      <c r="H49" s="239">
        <v>0.9</v>
      </c>
      <c r="I49" s="239">
        <v>1</v>
      </c>
      <c r="J49" s="239">
        <v>1.4</v>
      </c>
      <c r="K49" s="239">
        <v>1.5</v>
      </c>
      <c r="L49" s="239">
        <v>1.7</v>
      </c>
      <c r="M49" s="239">
        <v>1.7</v>
      </c>
      <c r="N49" s="239">
        <v>2</v>
      </c>
      <c r="O49" s="239">
        <v>1.9</v>
      </c>
      <c r="P49" s="239">
        <v>1.6</v>
      </c>
      <c r="Q49" s="239">
        <v>1.5</v>
      </c>
      <c r="R49" s="239">
        <v>1.6</v>
      </c>
      <c r="S49" s="239">
        <v>1.9</v>
      </c>
      <c r="T49" s="239">
        <v>3.2</v>
      </c>
      <c r="U49" s="144">
        <v>3</v>
      </c>
      <c r="V49" s="270">
        <f>U49/K49</f>
        <v>2</v>
      </c>
    </row>
    <row r="50" spans="1:22" ht="15">
      <c r="A50" s="10"/>
      <c r="B50" s="39" t="s">
        <v>23</v>
      </c>
      <c r="C50" s="259"/>
      <c r="D50" s="259"/>
      <c r="E50" s="259"/>
      <c r="F50" s="259"/>
      <c r="G50" s="259">
        <v>0.1</v>
      </c>
      <c r="H50" s="259"/>
      <c r="I50" s="259">
        <v>0.1</v>
      </c>
      <c r="J50" s="259">
        <v>0.1</v>
      </c>
      <c r="K50" s="259">
        <v>0.1</v>
      </c>
      <c r="L50" s="259">
        <v>0.1</v>
      </c>
      <c r="M50" s="259">
        <v>0.1</v>
      </c>
      <c r="N50" s="259">
        <v>0.1</v>
      </c>
      <c r="O50" s="259">
        <v>0.1</v>
      </c>
      <c r="P50" s="259">
        <v>0.1</v>
      </c>
      <c r="Q50" s="259">
        <v>0.1</v>
      </c>
      <c r="R50" s="259">
        <v>0.2</v>
      </c>
      <c r="S50" s="259">
        <v>0.3</v>
      </c>
      <c r="T50" s="264">
        <v>0.9</v>
      </c>
      <c r="U50" s="149">
        <v>1.2</v>
      </c>
      <c r="V50" s="272">
        <f>U50/K50</f>
        <v>11.999999999999998</v>
      </c>
    </row>
    <row r="51" spans="1:22" ht="15">
      <c r="A51" s="10"/>
      <c r="B51" s="40" t="s">
        <v>0</v>
      </c>
      <c r="C51" s="239"/>
      <c r="D51" s="239"/>
      <c r="E51" s="239"/>
      <c r="F51" s="239"/>
      <c r="G51" s="239"/>
      <c r="H51" s="239"/>
      <c r="I51" s="239"/>
      <c r="J51" s="239"/>
      <c r="K51" s="239"/>
      <c r="L51" s="239"/>
      <c r="M51" s="239"/>
      <c r="N51" s="239"/>
      <c r="O51" s="239"/>
      <c r="P51" s="239"/>
      <c r="Q51" s="239"/>
      <c r="R51" s="239">
        <v>0.1</v>
      </c>
      <c r="S51" s="239">
        <v>0.2</v>
      </c>
      <c r="T51" s="239">
        <v>0.4</v>
      </c>
      <c r="U51" s="144">
        <v>0.7</v>
      </c>
      <c r="V51" s="270"/>
    </row>
    <row r="52" spans="1:22" ht="15">
      <c r="A52" s="10"/>
      <c r="B52" s="41" t="s">
        <v>1</v>
      </c>
      <c r="C52" s="239"/>
      <c r="D52" s="239"/>
      <c r="E52" s="239"/>
      <c r="F52" s="239"/>
      <c r="G52" s="239"/>
      <c r="H52" s="239"/>
      <c r="I52" s="239">
        <v>0.1</v>
      </c>
      <c r="J52" s="239">
        <v>0.2</v>
      </c>
      <c r="K52" s="239">
        <v>0.1</v>
      </c>
      <c r="L52" s="239">
        <v>0.1</v>
      </c>
      <c r="M52" s="239">
        <v>0.2</v>
      </c>
      <c r="N52" s="239">
        <v>0.2</v>
      </c>
      <c r="O52" s="239">
        <v>0.2</v>
      </c>
      <c r="P52" s="239">
        <v>0.2</v>
      </c>
      <c r="Q52" s="239">
        <v>0.2</v>
      </c>
      <c r="R52" s="239">
        <v>0.3</v>
      </c>
      <c r="S52" s="239">
        <v>0.5</v>
      </c>
      <c r="T52" s="239">
        <v>1.3</v>
      </c>
      <c r="U52" s="144">
        <v>1.6</v>
      </c>
      <c r="V52" s="270">
        <f>U52/K52</f>
        <v>16</v>
      </c>
    </row>
    <row r="53" spans="1:22" ht="15.75">
      <c r="A53" s="10"/>
      <c r="B53" s="18" t="s">
        <v>37</v>
      </c>
      <c r="C53" s="76">
        <v>0.2</v>
      </c>
      <c r="D53" s="76">
        <v>0.2</v>
      </c>
      <c r="E53" s="76">
        <v>0.2</v>
      </c>
      <c r="F53" s="76">
        <v>0.2</v>
      </c>
      <c r="G53" s="76">
        <v>0.3</v>
      </c>
      <c r="H53" s="76">
        <v>0.4</v>
      </c>
      <c r="I53" s="76">
        <v>0.4</v>
      </c>
      <c r="J53" s="76">
        <v>0.3</v>
      </c>
      <c r="K53" s="76">
        <v>0.3</v>
      </c>
      <c r="L53" s="76">
        <v>0.4</v>
      </c>
      <c r="M53" s="76">
        <v>0.4</v>
      </c>
      <c r="N53" s="76">
        <v>0.5</v>
      </c>
      <c r="O53" s="76">
        <v>0.4</v>
      </c>
      <c r="P53" s="76">
        <v>0.4</v>
      </c>
      <c r="Q53" s="76">
        <v>0.4</v>
      </c>
      <c r="R53" s="76">
        <v>0.5</v>
      </c>
      <c r="S53" s="76">
        <v>0.5</v>
      </c>
      <c r="T53" s="76">
        <v>0.5</v>
      </c>
      <c r="U53" s="76">
        <v>0.5</v>
      </c>
      <c r="V53" s="269">
        <v>1.3</v>
      </c>
    </row>
    <row r="54" spans="1:22" ht="15">
      <c r="A54" s="10"/>
      <c r="B54" s="40" t="s">
        <v>10</v>
      </c>
      <c r="C54" s="239">
        <v>0.1</v>
      </c>
      <c r="D54" s="239">
        <v>0.2</v>
      </c>
      <c r="E54" s="239">
        <v>0.2</v>
      </c>
      <c r="F54" s="239">
        <v>0.3</v>
      </c>
      <c r="G54" s="239">
        <v>0.3</v>
      </c>
      <c r="H54" s="239">
        <v>0.3</v>
      </c>
      <c r="I54" s="239">
        <v>0.4</v>
      </c>
      <c r="J54" s="239">
        <v>0.3</v>
      </c>
      <c r="K54" s="239">
        <v>0.3</v>
      </c>
      <c r="L54" s="239">
        <v>0.3</v>
      </c>
      <c r="M54" s="239">
        <v>0.4</v>
      </c>
      <c r="N54" s="239">
        <v>0.4</v>
      </c>
      <c r="O54" s="239">
        <v>0.4</v>
      </c>
      <c r="P54" s="239">
        <v>0.3</v>
      </c>
      <c r="Q54" s="239">
        <v>0.3</v>
      </c>
      <c r="R54" s="239">
        <v>0.5</v>
      </c>
      <c r="S54" s="239">
        <v>0.5</v>
      </c>
      <c r="T54" s="239">
        <v>0.4</v>
      </c>
      <c r="U54" s="144">
        <v>0.5</v>
      </c>
      <c r="V54" s="270">
        <f>U54/K54</f>
        <v>1.6666666666666667</v>
      </c>
    </row>
    <row r="55" spans="1:22" ht="15">
      <c r="A55" s="10"/>
      <c r="B55" s="40" t="s">
        <v>11</v>
      </c>
      <c r="C55" s="239">
        <v>0.2</v>
      </c>
      <c r="D55" s="239">
        <v>0.2</v>
      </c>
      <c r="E55" s="239">
        <v>0.3</v>
      </c>
      <c r="F55" s="239">
        <v>0.2</v>
      </c>
      <c r="G55" s="239">
        <v>0.3</v>
      </c>
      <c r="H55" s="239">
        <v>0.4</v>
      </c>
      <c r="I55" s="239">
        <v>0.3</v>
      </c>
      <c r="J55" s="239">
        <v>0.3</v>
      </c>
      <c r="K55" s="239">
        <v>0.4</v>
      </c>
      <c r="L55" s="239">
        <v>0.4</v>
      </c>
      <c r="M55" s="239">
        <v>0.5</v>
      </c>
      <c r="N55" s="239">
        <v>0.5</v>
      </c>
      <c r="O55" s="239">
        <v>0.4</v>
      </c>
      <c r="P55" s="239">
        <v>0.4</v>
      </c>
      <c r="Q55" s="239">
        <v>0.4</v>
      </c>
      <c r="R55" s="239">
        <v>0.5</v>
      </c>
      <c r="S55" s="239">
        <v>0.4</v>
      </c>
      <c r="T55" s="239">
        <v>0.5</v>
      </c>
      <c r="U55" s="144">
        <v>0.5</v>
      </c>
      <c r="V55" s="270">
        <f>U55/K55</f>
        <v>1.25</v>
      </c>
    </row>
    <row r="56" spans="1:22" ht="15">
      <c r="A56" s="10"/>
      <c r="B56" s="39" t="s">
        <v>26</v>
      </c>
      <c r="C56" s="259"/>
      <c r="D56" s="259">
        <v>0.1</v>
      </c>
      <c r="E56" s="259">
        <v>0.1</v>
      </c>
      <c r="F56" s="259">
        <v>0.1</v>
      </c>
      <c r="G56" s="259">
        <v>0.1</v>
      </c>
      <c r="H56" s="259">
        <v>0.2</v>
      </c>
      <c r="I56" s="259">
        <v>0.2</v>
      </c>
      <c r="J56" s="259">
        <v>0.1</v>
      </c>
      <c r="K56" s="259">
        <v>0.2</v>
      </c>
      <c r="L56" s="259">
        <v>0.2</v>
      </c>
      <c r="M56" s="259">
        <v>0.2</v>
      </c>
      <c r="N56" s="259">
        <v>0.3</v>
      </c>
      <c r="O56" s="259">
        <v>0.3</v>
      </c>
      <c r="P56" s="259">
        <v>0.2</v>
      </c>
      <c r="Q56" s="259">
        <v>0.2</v>
      </c>
      <c r="R56" s="259">
        <v>0.3</v>
      </c>
      <c r="S56" s="259">
        <v>0.2</v>
      </c>
      <c r="T56" s="264">
        <v>0.2</v>
      </c>
      <c r="U56" s="149">
        <v>0.3</v>
      </c>
      <c r="V56" s="272">
        <f>U56/K56</f>
        <v>1.4999999999999998</v>
      </c>
    </row>
    <row r="57" spans="1:22" ht="15">
      <c r="A57" s="10"/>
      <c r="B57" s="40" t="s">
        <v>0</v>
      </c>
      <c r="C57" s="239"/>
      <c r="D57" s="239"/>
      <c r="E57" s="239"/>
      <c r="F57" s="239"/>
      <c r="G57" s="239">
        <v>0.1</v>
      </c>
      <c r="H57" s="239">
        <v>0.1</v>
      </c>
      <c r="I57" s="239">
        <v>0.2</v>
      </c>
      <c r="J57" s="239">
        <v>0.1</v>
      </c>
      <c r="K57" s="239">
        <v>0.2</v>
      </c>
      <c r="L57" s="239">
        <v>0.2</v>
      </c>
      <c r="M57" s="239">
        <v>0.2</v>
      </c>
      <c r="N57" s="239">
        <v>0.2</v>
      </c>
      <c r="O57" s="239">
        <v>0.2</v>
      </c>
      <c r="P57" s="239">
        <v>0.2</v>
      </c>
      <c r="Q57" s="239">
        <v>0.2</v>
      </c>
      <c r="R57" s="239">
        <v>0.2</v>
      </c>
      <c r="S57" s="239">
        <v>0.2</v>
      </c>
      <c r="T57" s="239">
        <v>0.2</v>
      </c>
      <c r="U57" s="144">
        <v>0.2</v>
      </c>
      <c r="V57" s="270">
        <f>U57/K57</f>
        <v>1</v>
      </c>
    </row>
    <row r="58" spans="1:22" ht="15">
      <c r="A58" s="10"/>
      <c r="B58" s="41" t="s">
        <v>1</v>
      </c>
      <c r="C58" s="239"/>
      <c r="D58" s="239"/>
      <c r="E58" s="239">
        <v>0.1</v>
      </c>
      <c r="F58" s="239">
        <v>0.1</v>
      </c>
      <c r="G58" s="239">
        <v>0.1</v>
      </c>
      <c r="H58" s="239">
        <v>0.2</v>
      </c>
      <c r="I58" s="239">
        <v>0.2</v>
      </c>
      <c r="J58" s="239">
        <v>0.1</v>
      </c>
      <c r="K58" s="239">
        <v>0.2</v>
      </c>
      <c r="L58" s="239">
        <v>0.3</v>
      </c>
      <c r="M58" s="239">
        <v>0.3</v>
      </c>
      <c r="N58" s="239">
        <v>0.3</v>
      </c>
      <c r="O58" s="239">
        <v>0.3</v>
      </c>
      <c r="P58" s="239">
        <v>0.2</v>
      </c>
      <c r="Q58" s="239">
        <v>0.3</v>
      </c>
      <c r="R58" s="239">
        <v>0.3</v>
      </c>
      <c r="S58" s="239">
        <v>0.2</v>
      </c>
      <c r="T58" s="239">
        <v>0.3</v>
      </c>
      <c r="U58" s="144">
        <v>0.3</v>
      </c>
      <c r="V58" s="270">
        <v>1.3</v>
      </c>
    </row>
    <row r="59" spans="1:22" ht="15">
      <c r="A59" s="10"/>
      <c r="B59" s="39" t="s">
        <v>27</v>
      </c>
      <c r="C59" s="259"/>
      <c r="D59" s="259"/>
      <c r="E59" s="259"/>
      <c r="F59" s="259"/>
      <c r="G59" s="259"/>
      <c r="H59" s="259"/>
      <c r="I59" s="259"/>
      <c r="J59" s="259"/>
      <c r="K59" s="259"/>
      <c r="L59" s="259"/>
      <c r="M59" s="259"/>
      <c r="N59" s="259"/>
      <c r="O59" s="259"/>
      <c r="P59" s="259"/>
      <c r="Q59" s="259">
        <v>0.1</v>
      </c>
      <c r="R59" s="259">
        <v>0.1</v>
      </c>
      <c r="S59" s="259">
        <v>0.1</v>
      </c>
      <c r="T59" s="264">
        <v>0.1</v>
      </c>
      <c r="U59" s="149">
        <v>0.2</v>
      </c>
      <c r="V59" s="272"/>
    </row>
    <row r="60" spans="1:22" ht="15">
      <c r="A60" s="10"/>
      <c r="B60" s="40" t="s">
        <v>0</v>
      </c>
      <c r="C60" s="239"/>
      <c r="D60" s="239"/>
      <c r="E60" s="239"/>
      <c r="F60" s="239"/>
      <c r="G60" s="239"/>
      <c r="H60" s="239"/>
      <c r="I60" s="239"/>
      <c r="J60" s="239"/>
      <c r="K60" s="239"/>
      <c r="L60" s="239"/>
      <c r="M60" s="239"/>
      <c r="N60" s="239"/>
      <c r="O60" s="239"/>
      <c r="P60" s="239"/>
      <c r="Q60" s="239"/>
      <c r="R60" s="239"/>
      <c r="S60" s="239">
        <v>0.1</v>
      </c>
      <c r="T60" s="239"/>
      <c r="U60" s="144">
        <v>0.1</v>
      </c>
      <c r="V60" s="270"/>
    </row>
    <row r="61" spans="1:22" ht="15">
      <c r="A61" s="10"/>
      <c r="B61" s="41" t="s">
        <v>1</v>
      </c>
      <c r="C61" s="239"/>
      <c r="D61" s="239"/>
      <c r="E61" s="239"/>
      <c r="F61" s="239"/>
      <c r="G61" s="239"/>
      <c r="H61" s="239"/>
      <c r="I61" s="239"/>
      <c r="J61" s="239"/>
      <c r="K61" s="239"/>
      <c r="L61" s="239"/>
      <c r="M61" s="239"/>
      <c r="N61" s="239"/>
      <c r="O61" s="239"/>
      <c r="P61" s="239"/>
      <c r="Q61" s="239"/>
      <c r="R61" s="239"/>
      <c r="S61" s="239"/>
      <c r="T61" s="239">
        <v>0.1</v>
      </c>
      <c r="U61" s="144">
        <v>0.2</v>
      </c>
      <c r="V61" s="270">
        <v>1.3</v>
      </c>
    </row>
    <row r="62" spans="1:21" ht="15">
      <c r="A62" s="5"/>
      <c r="B62" s="31"/>
      <c r="C62" s="1"/>
      <c r="D62" s="1"/>
      <c r="E62" s="1"/>
      <c r="F62" s="1"/>
      <c r="G62" s="1"/>
      <c r="H62" s="1"/>
      <c r="I62" s="1"/>
      <c r="J62" s="1"/>
      <c r="K62" s="1"/>
      <c r="L62" s="1"/>
      <c r="M62" s="1"/>
      <c r="N62" s="1"/>
      <c r="O62" s="8"/>
      <c r="P62" s="8"/>
      <c r="Q62" s="5"/>
      <c r="R62" s="9"/>
      <c r="S62" s="9"/>
      <c r="T62" s="2"/>
      <c r="U62" s="78"/>
    </row>
    <row r="63" spans="1:21" ht="15">
      <c r="A63" s="5"/>
      <c r="B63" s="379" t="s">
        <v>3</v>
      </c>
      <c r="C63" s="379"/>
      <c r="D63" s="379"/>
      <c r="E63" s="379"/>
      <c r="F63" s="379"/>
      <c r="G63" s="379"/>
      <c r="H63" s="379"/>
      <c r="I63" s="379"/>
      <c r="J63" s="379"/>
      <c r="K63" s="379"/>
      <c r="L63" s="379"/>
      <c r="M63" s="379"/>
      <c r="N63" s="379"/>
      <c r="O63" s="380"/>
      <c r="P63" s="159"/>
      <c r="Q63" s="5"/>
      <c r="R63" s="9"/>
      <c r="S63" s="9"/>
      <c r="T63" s="2"/>
      <c r="U63" s="78"/>
    </row>
    <row r="64" spans="1:21" ht="15">
      <c r="A64" s="5"/>
      <c r="B64" s="381"/>
      <c r="C64" s="381"/>
      <c r="D64" s="381"/>
      <c r="E64" s="381"/>
      <c r="F64" s="381"/>
      <c r="G64" s="381"/>
      <c r="H64" s="381"/>
      <c r="I64" s="381"/>
      <c r="J64" s="381"/>
      <c r="K64" s="381"/>
      <c r="L64" s="381"/>
      <c r="M64" s="381"/>
      <c r="N64" s="381"/>
      <c r="O64" s="382"/>
      <c r="P64" s="160"/>
      <c r="Q64" s="5"/>
      <c r="R64" s="9"/>
      <c r="S64" s="9"/>
      <c r="T64" s="2"/>
      <c r="U64" s="78"/>
    </row>
    <row r="65" spans="1:21" ht="15">
      <c r="A65" s="5"/>
      <c r="B65" s="46" t="s">
        <v>107</v>
      </c>
      <c r="C65" s="44"/>
      <c r="D65" s="44"/>
      <c r="E65" s="44"/>
      <c r="F65" s="44"/>
      <c r="G65" s="44"/>
      <c r="H65" s="44"/>
      <c r="I65" s="44"/>
      <c r="J65" s="44"/>
      <c r="K65" s="44"/>
      <c r="L65" s="44"/>
      <c r="M65" s="44"/>
      <c r="N65" s="44"/>
      <c r="O65" s="45"/>
      <c r="P65" s="45"/>
      <c r="Q65" s="6"/>
      <c r="R65" s="9"/>
      <c r="S65" s="9"/>
      <c r="T65" s="2"/>
      <c r="U65" s="78"/>
    </row>
    <row r="66" spans="1:21" ht="15">
      <c r="A66" s="5"/>
      <c r="B66" s="2"/>
      <c r="C66" s="6"/>
      <c r="D66" s="6"/>
      <c r="E66" s="6"/>
      <c r="F66" s="6"/>
      <c r="G66" s="6"/>
      <c r="H66" s="6"/>
      <c r="I66" s="6"/>
      <c r="J66" s="6"/>
      <c r="K66" s="6"/>
      <c r="L66" s="6"/>
      <c r="M66" s="6"/>
      <c r="N66" s="6"/>
      <c r="O66" s="6"/>
      <c r="P66" s="6"/>
      <c r="Q66" s="6"/>
      <c r="R66" s="9"/>
      <c r="S66" s="9"/>
      <c r="T66" s="2"/>
      <c r="U66" s="78"/>
    </row>
    <row r="67" spans="1:21" ht="17.25">
      <c r="A67" s="5"/>
      <c r="B67" s="67" t="s">
        <v>30</v>
      </c>
      <c r="C67" s="2"/>
      <c r="D67" s="2"/>
      <c r="E67" s="2"/>
      <c r="F67" s="2"/>
      <c r="G67" s="2"/>
      <c r="H67" s="2"/>
      <c r="I67" s="2"/>
      <c r="J67" s="2"/>
      <c r="K67" s="2"/>
      <c r="L67" s="2"/>
      <c r="M67" s="2"/>
      <c r="N67" s="2"/>
      <c r="O67" s="2"/>
      <c r="P67" s="2"/>
      <c r="Q67" s="2"/>
      <c r="R67" s="9"/>
      <c r="S67" s="9"/>
      <c r="T67" s="2"/>
      <c r="U67" s="78"/>
    </row>
    <row r="68" spans="1:21" ht="17.25">
      <c r="A68" s="5"/>
      <c r="B68" s="67" t="s">
        <v>31</v>
      </c>
      <c r="C68" s="2"/>
      <c r="D68" s="2"/>
      <c r="E68" s="2"/>
      <c r="F68" s="2"/>
      <c r="G68" s="2"/>
      <c r="H68" s="2"/>
      <c r="I68" s="2"/>
      <c r="J68" s="2"/>
      <c r="K68" s="2"/>
      <c r="L68" s="2"/>
      <c r="M68" s="2"/>
      <c r="N68" s="2"/>
      <c r="O68" s="2"/>
      <c r="P68" s="2"/>
      <c r="Q68" s="2"/>
      <c r="R68" s="9"/>
      <c r="S68" s="9"/>
      <c r="T68" s="2"/>
      <c r="U68" s="78"/>
    </row>
    <row r="69" spans="1:21" ht="17.25">
      <c r="A69" s="5"/>
      <c r="B69" s="67" t="s">
        <v>83</v>
      </c>
      <c r="C69" s="2"/>
      <c r="D69" s="2"/>
      <c r="E69" s="2"/>
      <c r="F69" s="2"/>
      <c r="G69" s="2"/>
      <c r="H69" s="2"/>
      <c r="I69" s="2"/>
      <c r="J69" s="2"/>
      <c r="K69" s="2"/>
      <c r="L69" s="2"/>
      <c r="M69" s="2"/>
      <c r="N69" s="2"/>
      <c r="O69" s="2"/>
      <c r="P69" s="2"/>
      <c r="Q69" s="2"/>
      <c r="R69" s="9"/>
      <c r="S69" s="9"/>
      <c r="T69" s="2"/>
      <c r="U69" s="78"/>
    </row>
    <row r="70" spans="1:21" ht="17.25">
      <c r="A70" s="5"/>
      <c r="B70" s="67" t="s">
        <v>34</v>
      </c>
      <c r="C70" s="2"/>
      <c r="D70" s="2"/>
      <c r="E70" s="2"/>
      <c r="F70" s="2"/>
      <c r="G70" s="2"/>
      <c r="H70" s="2"/>
      <c r="I70" s="2"/>
      <c r="J70" s="2"/>
      <c r="K70" s="2"/>
      <c r="L70" s="2"/>
      <c r="M70" s="2"/>
      <c r="N70" s="2"/>
      <c r="O70" s="2"/>
      <c r="P70" s="2"/>
      <c r="Q70" s="2"/>
      <c r="R70" s="9"/>
      <c r="S70" s="9"/>
      <c r="T70" s="2"/>
      <c r="U70" s="78"/>
    </row>
    <row r="71" spans="1:21" ht="17.25">
      <c r="A71" s="5"/>
      <c r="B71" s="67" t="s">
        <v>85</v>
      </c>
      <c r="C71" s="2"/>
      <c r="D71" s="2"/>
      <c r="E71" s="2"/>
      <c r="F71" s="2"/>
      <c r="G71" s="2"/>
      <c r="H71" s="2"/>
      <c r="I71" s="2"/>
      <c r="J71" s="2"/>
      <c r="K71" s="2"/>
      <c r="L71" s="2"/>
      <c r="M71" s="2"/>
      <c r="N71" s="2"/>
      <c r="O71" s="2"/>
      <c r="P71" s="2"/>
      <c r="Q71" s="2"/>
      <c r="R71" s="9"/>
      <c r="S71" s="9"/>
      <c r="T71" s="2"/>
      <c r="U71" s="78"/>
    </row>
    <row r="72" spans="1:21" ht="17.25">
      <c r="A72" s="5"/>
      <c r="B72" s="67" t="s">
        <v>35</v>
      </c>
      <c r="C72" s="2"/>
      <c r="D72" s="2"/>
      <c r="E72" s="2"/>
      <c r="F72" s="2"/>
      <c r="G72" s="2"/>
      <c r="H72" s="2"/>
      <c r="I72" s="2"/>
      <c r="J72" s="2"/>
      <c r="K72" s="2"/>
      <c r="L72" s="2"/>
      <c r="M72" s="2"/>
      <c r="N72" s="2"/>
      <c r="O72" s="2"/>
      <c r="P72" s="2"/>
      <c r="Q72" s="2"/>
      <c r="R72" s="9"/>
      <c r="S72" s="9"/>
      <c r="T72" s="2"/>
      <c r="U72" s="78"/>
    </row>
    <row r="73" spans="1:21" ht="17.25">
      <c r="A73" s="5"/>
      <c r="B73" s="47" t="s">
        <v>36</v>
      </c>
      <c r="C73" s="2"/>
      <c r="D73" s="2"/>
      <c r="E73" s="2"/>
      <c r="F73" s="2"/>
      <c r="G73" s="2"/>
      <c r="H73" s="2"/>
      <c r="I73" s="2"/>
      <c r="J73" s="2"/>
      <c r="K73" s="2"/>
      <c r="L73" s="2"/>
      <c r="M73" s="2"/>
      <c r="N73" s="2"/>
      <c r="O73" s="2"/>
      <c r="P73" s="2"/>
      <c r="Q73" s="2"/>
      <c r="R73" s="9"/>
      <c r="S73" s="9"/>
      <c r="T73" s="2"/>
      <c r="U73" s="78"/>
    </row>
    <row r="74" spans="1:21" ht="17.25">
      <c r="A74" s="2"/>
      <c r="B74" s="47" t="s">
        <v>38</v>
      </c>
      <c r="C74" s="2"/>
      <c r="D74" s="2"/>
      <c r="E74" s="2"/>
      <c r="F74" s="2"/>
      <c r="G74" s="2"/>
      <c r="H74" s="2"/>
      <c r="I74" s="2"/>
      <c r="J74" s="2"/>
      <c r="K74" s="2"/>
      <c r="L74" s="2"/>
      <c r="M74" s="2"/>
      <c r="N74" s="2"/>
      <c r="O74" s="2"/>
      <c r="P74" s="2"/>
      <c r="Q74" s="2"/>
      <c r="R74" s="2"/>
      <c r="S74" s="2"/>
      <c r="T74" s="2"/>
      <c r="U74" s="78"/>
    </row>
    <row r="75" spans="1:21" ht="15">
      <c r="A75" s="2"/>
      <c r="B75" s="2"/>
      <c r="C75" s="2"/>
      <c r="D75" s="2"/>
      <c r="E75" s="2"/>
      <c r="F75" s="2"/>
      <c r="G75" s="2"/>
      <c r="H75" s="2"/>
      <c r="I75" s="2"/>
      <c r="J75" s="2"/>
      <c r="K75" s="2"/>
      <c r="L75" s="2"/>
      <c r="M75" s="2"/>
      <c r="N75" s="2"/>
      <c r="O75" s="2"/>
      <c r="P75" s="2"/>
      <c r="Q75" s="2"/>
      <c r="R75" s="2"/>
      <c r="S75" s="2"/>
      <c r="T75" s="2"/>
      <c r="U75" s="78"/>
    </row>
    <row r="76" spans="1:21" ht="15">
      <c r="A76" s="2"/>
      <c r="B76" s="2"/>
      <c r="C76" s="2"/>
      <c r="D76" s="2"/>
      <c r="E76" s="2"/>
      <c r="F76" s="2"/>
      <c r="G76" s="2"/>
      <c r="H76" s="2"/>
      <c r="I76" s="2"/>
      <c r="J76" s="2"/>
      <c r="K76" s="2"/>
      <c r="L76" s="2"/>
      <c r="M76" s="2"/>
      <c r="N76" s="2"/>
      <c r="O76" s="2"/>
      <c r="P76" s="2"/>
      <c r="Q76" s="2"/>
      <c r="R76" s="2"/>
      <c r="S76" s="2"/>
      <c r="T76" s="2"/>
      <c r="U76" s="78"/>
    </row>
    <row r="77" ht="15">
      <c r="V77" s="150"/>
    </row>
    <row r="78" ht="15">
      <c r="V78" s="150"/>
    </row>
    <row r="79" ht="15">
      <c r="V79" s="150"/>
    </row>
    <row r="80" ht="15">
      <c r="V80" s="150"/>
    </row>
    <row r="81" ht="15">
      <c r="V81" s="150"/>
    </row>
    <row r="82" spans="5:22" ht="15">
      <c r="E82" s="34"/>
      <c r="V82" s="150"/>
    </row>
    <row r="83" spans="5:22" ht="15">
      <c r="E83" s="34"/>
      <c r="V83" s="150"/>
    </row>
    <row r="84" spans="5:22" ht="15">
      <c r="E84" s="34"/>
      <c r="V84" s="150"/>
    </row>
    <row r="85" spans="5:22" ht="15">
      <c r="E85" s="34"/>
      <c r="V85" s="150"/>
    </row>
    <row r="86" spans="5:22" ht="15">
      <c r="E86" s="34"/>
      <c r="V86" s="150"/>
    </row>
    <row r="87" spans="5:22" ht="15">
      <c r="E87" s="34"/>
      <c r="V87" s="150"/>
    </row>
    <row r="88" spans="5:22" ht="15">
      <c r="E88" s="34"/>
      <c r="V88" s="150"/>
    </row>
    <row r="89" spans="5:22" ht="15">
      <c r="E89" s="34"/>
      <c r="V89" s="150"/>
    </row>
    <row r="90" spans="5:22" ht="15">
      <c r="E90" s="34"/>
      <c r="V90" s="150"/>
    </row>
    <row r="91" spans="5:22" ht="15">
      <c r="E91" s="34"/>
      <c r="V91" s="150"/>
    </row>
    <row r="92" spans="5:22" ht="15">
      <c r="E92" s="34"/>
      <c r="V92" s="150"/>
    </row>
    <row r="93" spans="5:22" ht="15">
      <c r="E93" s="34"/>
      <c r="V93" s="150"/>
    </row>
    <row r="94" spans="5:22" ht="15">
      <c r="E94" s="34"/>
      <c r="V94" s="150"/>
    </row>
    <row r="95" spans="5:22" ht="15">
      <c r="E95" s="34"/>
      <c r="V95" s="150"/>
    </row>
    <row r="96" spans="5:22" ht="15">
      <c r="E96" s="34"/>
      <c r="V96" s="150"/>
    </row>
    <row r="97" spans="5:22" ht="15">
      <c r="E97" s="34"/>
      <c r="V97" s="150"/>
    </row>
    <row r="98" spans="5:22" ht="15">
      <c r="E98" s="34"/>
      <c r="V98" s="150"/>
    </row>
  </sheetData>
  <mergeCells count="1">
    <mergeCell ref="B63:O64"/>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6F0DA0-FE9C-4634-8AED-C0C96CA5CB76}">
  <dimension ref="A1:W84"/>
  <sheetViews>
    <sheetView zoomScale="90" zoomScaleNormal="90" workbookViewId="0" topLeftCell="A1"/>
  </sheetViews>
  <sheetFormatPr defaultColWidth="9.140625" defaultRowHeight="15"/>
  <cols>
    <col min="2" max="2" width="51.28125" style="0" customWidth="1"/>
    <col min="3" max="16" width="9.140625" style="0" customWidth="1"/>
    <col min="22" max="22" width="14.7109375" style="0" customWidth="1"/>
  </cols>
  <sheetData>
    <row r="1" spans="1:23" ht="15">
      <c r="A1" s="5"/>
      <c r="B1" s="2"/>
      <c r="C1" s="2"/>
      <c r="D1" s="2"/>
      <c r="E1" s="2"/>
      <c r="F1" s="2"/>
      <c r="G1" s="2"/>
      <c r="H1" s="2"/>
      <c r="I1" s="2"/>
      <c r="J1" s="2"/>
      <c r="K1" s="2"/>
      <c r="L1" s="2"/>
      <c r="M1" s="2"/>
      <c r="N1" s="2"/>
      <c r="O1" s="2"/>
      <c r="P1" s="2"/>
      <c r="Q1" s="387"/>
      <c r="R1" s="388"/>
      <c r="S1" s="388"/>
      <c r="T1" s="2"/>
      <c r="U1" s="2"/>
      <c r="V1" s="78"/>
      <c r="W1" s="2"/>
    </row>
    <row r="2" spans="1:23" ht="23.25">
      <c r="A2" s="5"/>
      <c r="B2" s="2"/>
      <c r="C2" s="365" t="s">
        <v>91</v>
      </c>
      <c r="D2" s="2"/>
      <c r="E2" s="2"/>
      <c r="F2" s="2"/>
      <c r="G2" s="2"/>
      <c r="H2" s="2"/>
      <c r="I2" s="2"/>
      <c r="J2" s="2"/>
      <c r="K2" s="2"/>
      <c r="L2" s="2"/>
      <c r="M2" s="2"/>
      <c r="N2" s="2"/>
      <c r="O2" s="2"/>
      <c r="P2" s="2"/>
      <c r="Q2" s="387"/>
      <c r="R2" s="388"/>
      <c r="S2" s="388"/>
      <c r="T2" s="2"/>
      <c r="U2" s="2"/>
      <c r="V2" s="78"/>
      <c r="W2" s="2"/>
    </row>
    <row r="3" spans="1:23" ht="18.75">
      <c r="A3" s="5"/>
      <c r="B3" s="4"/>
      <c r="C3" s="12" t="s">
        <v>52</v>
      </c>
      <c r="D3" s="4"/>
      <c r="E3" s="4"/>
      <c r="F3" s="4"/>
      <c r="G3" s="4"/>
      <c r="H3" s="4"/>
      <c r="I3" s="4"/>
      <c r="J3" s="4"/>
      <c r="K3" s="4"/>
      <c r="L3" s="4"/>
      <c r="M3" s="4"/>
      <c r="N3" s="4"/>
      <c r="O3" s="4"/>
      <c r="P3" s="4"/>
      <c r="Q3" s="387"/>
      <c r="R3" s="388"/>
      <c r="S3" s="388"/>
      <c r="T3" s="2"/>
      <c r="U3" s="2"/>
      <c r="V3" s="78"/>
      <c r="W3" s="2"/>
    </row>
    <row r="4" spans="1:23" ht="18.75">
      <c r="A4" s="5"/>
      <c r="B4" s="4"/>
      <c r="C4" s="12" t="s">
        <v>2</v>
      </c>
      <c r="D4" s="4"/>
      <c r="E4" s="4"/>
      <c r="F4" s="4"/>
      <c r="G4" s="4"/>
      <c r="H4" s="4"/>
      <c r="I4" s="4"/>
      <c r="J4" s="4"/>
      <c r="K4" s="4"/>
      <c r="L4" s="4"/>
      <c r="M4" s="4"/>
      <c r="N4" s="4"/>
      <c r="O4" s="4"/>
      <c r="P4" s="4"/>
      <c r="Q4" s="387"/>
      <c r="R4" s="388"/>
      <c r="S4" s="388"/>
      <c r="T4" s="2"/>
      <c r="U4" s="2"/>
      <c r="V4" s="78"/>
      <c r="W4" s="2"/>
    </row>
    <row r="5" spans="1:23" ht="15.75">
      <c r="A5" s="5"/>
      <c r="B5" s="4"/>
      <c r="C5" s="13" t="s">
        <v>4</v>
      </c>
      <c r="D5" s="4"/>
      <c r="E5" s="4"/>
      <c r="F5" s="4"/>
      <c r="G5" s="4"/>
      <c r="H5" s="4"/>
      <c r="I5" s="4"/>
      <c r="J5" s="4"/>
      <c r="K5" s="4"/>
      <c r="L5" s="4"/>
      <c r="M5" s="4"/>
      <c r="N5" s="4"/>
      <c r="O5" s="4"/>
      <c r="P5" s="4"/>
      <c r="Q5" s="387"/>
      <c r="R5" s="388"/>
      <c r="S5" s="388"/>
      <c r="T5" s="2"/>
      <c r="U5" s="2"/>
      <c r="V5" s="78"/>
      <c r="W5" s="2"/>
    </row>
    <row r="6" spans="1:23" ht="15">
      <c r="A6" s="5"/>
      <c r="B6" s="14"/>
      <c r="C6" s="1"/>
      <c r="D6" s="1"/>
      <c r="E6" s="1"/>
      <c r="F6" s="1"/>
      <c r="G6" s="1"/>
      <c r="H6" s="1"/>
      <c r="I6" s="1"/>
      <c r="J6" s="1"/>
      <c r="K6" s="1"/>
      <c r="L6" s="1"/>
      <c r="M6" s="2"/>
      <c r="N6" s="2"/>
      <c r="O6" s="2"/>
      <c r="P6" s="2"/>
      <c r="Q6" s="387"/>
      <c r="R6" s="388"/>
      <c r="S6" s="388"/>
      <c r="T6" s="2"/>
      <c r="U6" s="2"/>
      <c r="V6" s="78"/>
      <c r="W6" s="2"/>
    </row>
    <row r="7" spans="1:23" ht="25.5">
      <c r="A7" s="7"/>
      <c r="B7" s="1"/>
      <c r="C7" s="66">
        <v>1999</v>
      </c>
      <c r="D7" s="66">
        <v>2000</v>
      </c>
      <c r="E7" s="66">
        <v>2001</v>
      </c>
      <c r="F7" s="66">
        <v>2002</v>
      </c>
      <c r="G7" s="66">
        <v>2003</v>
      </c>
      <c r="H7" s="66">
        <v>2004</v>
      </c>
      <c r="I7" s="66">
        <v>2005</v>
      </c>
      <c r="J7" s="66">
        <v>2006</v>
      </c>
      <c r="K7" s="66">
        <v>2007</v>
      </c>
      <c r="L7" s="66">
        <v>2008</v>
      </c>
      <c r="M7" s="66">
        <v>2009</v>
      </c>
      <c r="N7" s="66">
        <v>2010</v>
      </c>
      <c r="O7" s="66">
        <v>2011</v>
      </c>
      <c r="P7" s="66">
        <v>2012</v>
      </c>
      <c r="Q7" s="66">
        <v>2013</v>
      </c>
      <c r="R7" s="66">
        <v>2014</v>
      </c>
      <c r="S7" s="66">
        <v>2015</v>
      </c>
      <c r="T7" s="66">
        <v>2016</v>
      </c>
      <c r="U7" s="66">
        <v>2017</v>
      </c>
      <c r="V7" s="142" t="s">
        <v>59</v>
      </c>
      <c r="W7" s="2"/>
    </row>
    <row r="8" spans="1:23" ht="15">
      <c r="A8" s="7"/>
      <c r="B8" s="135" t="s">
        <v>5</v>
      </c>
      <c r="C8" s="136">
        <v>6.1</v>
      </c>
      <c r="D8" s="136">
        <v>6.2</v>
      </c>
      <c r="E8" s="136">
        <v>6.8</v>
      </c>
      <c r="F8" s="136">
        <v>8.2</v>
      </c>
      <c r="G8" s="136">
        <v>8.9</v>
      </c>
      <c r="H8" s="136">
        <v>9.4</v>
      </c>
      <c r="I8" s="136">
        <v>10.1</v>
      </c>
      <c r="J8" s="136">
        <v>11.5</v>
      </c>
      <c r="K8" s="136">
        <v>11.9</v>
      </c>
      <c r="L8" s="136">
        <v>11.9</v>
      </c>
      <c r="M8" s="136">
        <v>11.9</v>
      </c>
      <c r="N8" s="136">
        <v>12.3</v>
      </c>
      <c r="O8" s="136">
        <v>13.2</v>
      </c>
      <c r="P8" s="136">
        <v>13.1</v>
      </c>
      <c r="Q8" s="136">
        <v>13.8</v>
      </c>
      <c r="R8" s="136">
        <v>14.7</v>
      </c>
      <c r="S8" s="136">
        <v>16.3</v>
      </c>
      <c r="T8" s="136">
        <v>19.8</v>
      </c>
      <c r="U8" s="136">
        <v>21.7</v>
      </c>
      <c r="V8" s="127">
        <f aca="true" t="shared" si="0" ref="V8:V39">U8/K8</f>
        <v>1.8235294117647058</v>
      </c>
      <c r="W8" s="2"/>
    </row>
    <row r="9" spans="1:23" ht="15">
      <c r="A9" s="7"/>
      <c r="B9" s="16" t="s">
        <v>0</v>
      </c>
      <c r="C9" s="122">
        <v>3.9</v>
      </c>
      <c r="D9" s="122">
        <v>4.1</v>
      </c>
      <c r="E9" s="122">
        <v>4.6</v>
      </c>
      <c r="F9" s="122">
        <v>5.8</v>
      </c>
      <c r="G9" s="122">
        <v>6.4</v>
      </c>
      <c r="H9" s="122">
        <v>6.9</v>
      </c>
      <c r="I9" s="122">
        <v>7.3</v>
      </c>
      <c r="J9" s="122">
        <v>8.2</v>
      </c>
      <c r="K9" s="122">
        <v>8.8</v>
      </c>
      <c r="L9" s="122">
        <v>8.9</v>
      </c>
      <c r="M9" s="122">
        <v>9.1</v>
      </c>
      <c r="N9" s="122">
        <v>9.6</v>
      </c>
      <c r="O9" s="122">
        <v>10.2</v>
      </c>
      <c r="P9" s="122">
        <v>10.2</v>
      </c>
      <c r="Q9" s="122">
        <v>10.6</v>
      </c>
      <c r="R9" s="122">
        <v>11.1</v>
      </c>
      <c r="S9" s="122">
        <v>11.9</v>
      </c>
      <c r="T9" s="122">
        <v>13.5</v>
      </c>
      <c r="U9" s="122">
        <v>14.3</v>
      </c>
      <c r="V9" s="139">
        <f t="shared" si="0"/>
        <v>1.625</v>
      </c>
      <c r="W9" s="2"/>
    </row>
    <row r="10" spans="1:23" ht="15">
      <c r="A10" s="7"/>
      <c r="B10" s="17" t="s">
        <v>1</v>
      </c>
      <c r="C10" s="122">
        <v>8.2</v>
      </c>
      <c r="D10" s="122">
        <v>8.3</v>
      </c>
      <c r="E10" s="122">
        <v>9</v>
      </c>
      <c r="F10" s="122">
        <v>10.6</v>
      </c>
      <c r="G10" s="122">
        <v>11.5</v>
      </c>
      <c r="H10" s="122">
        <v>11.8</v>
      </c>
      <c r="I10" s="122">
        <v>12.8</v>
      </c>
      <c r="J10" s="122">
        <v>14.8</v>
      </c>
      <c r="K10" s="122">
        <v>14.9</v>
      </c>
      <c r="L10" s="122">
        <v>14.9</v>
      </c>
      <c r="M10" s="122">
        <v>14.8</v>
      </c>
      <c r="N10" s="122">
        <v>15</v>
      </c>
      <c r="O10" s="122">
        <v>16.1</v>
      </c>
      <c r="P10" s="122">
        <v>16.1</v>
      </c>
      <c r="Q10" s="122">
        <v>17</v>
      </c>
      <c r="R10" s="122">
        <v>18.3</v>
      </c>
      <c r="S10" s="122">
        <v>20.8</v>
      </c>
      <c r="T10" s="122">
        <v>26.1</v>
      </c>
      <c r="U10" s="122">
        <v>29</v>
      </c>
      <c r="V10" s="113">
        <f t="shared" si="0"/>
        <v>1.9463087248322146</v>
      </c>
      <c r="W10" s="2"/>
    </row>
    <row r="11" spans="1:23" ht="15">
      <c r="A11" s="7"/>
      <c r="B11" s="90" t="s">
        <v>45</v>
      </c>
      <c r="C11" s="137">
        <v>6.8</v>
      </c>
      <c r="D11" s="137">
        <v>6.7</v>
      </c>
      <c r="E11" s="137">
        <v>7.1</v>
      </c>
      <c r="F11" s="137">
        <v>8.5</v>
      </c>
      <c r="G11" s="137">
        <v>8.9</v>
      </c>
      <c r="H11" s="137">
        <v>9</v>
      </c>
      <c r="I11" s="137">
        <v>9.8</v>
      </c>
      <c r="J11" s="137">
        <v>11.2</v>
      </c>
      <c r="K11" s="137">
        <v>11.4</v>
      </c>
      <c r="L11" s="137">
        <v>11.2</v>
      </c>
      <c r="M11" s="137">
        <v>11.2</v>
      </c>
      <c r="N11" s="137">
        <v>11.4</v>
      </c>
      <c r="O11" s="137">
        <v>12.3</v>
      </c>
      <c r="P11" s="137">
        <v>12.5</v>
      </c>
      <c r="Q11" s="137">
        <v>13.2</v>
      </c>
      <c r="R11" s="137">
        <v>13.9</v>
      </c>
      <c r="S11" s="137">
        <v>15.4</v>
      </c>
      <c r="T11" s="137">
        <v>19.6</v>
      </c>
      <c r="U11" s="137">
        <v>21.5</v>
      </c>
      <c r="V11" s="114">
        <f>U11/K11</f>
        <v>1.8859649122807016</v>
      </c>
      <c r="W11" s="2"/>
    </row>
    <row r="12" spans="1:23" ht="15">
      <c r="A12" s="7"/>
      <c r="B12" s="31" t="s">
        <v>46</v>
      </c>
      <c r="C12" s="122">
        <v>5.6</v>
      </c>
      <c r="D12" s="122">
        <v>6</v>
      </c>
      <c r="E12" s="122">
        <v>6.8</v>
      </c>
      <c r="F12" s="122">
        <v>8.2</v>
      </c>
      <c r="G12" s="122">
        <v>9.4</v>
      </c>
      <c r="H12" s="122">
        <v>10.1</v>
      </c>
      <c r="I12" s="122">
        <v>10.8</v>
      </c>
      <c r="J12" s="122">
        <v>12</v>
      </c>
      <c r="K12" s="122">
        <v>12.7</v>
      </c>
      <c r="L12" s="122">
        <v>13</v>
      </c>
      <c r="M12" s="122">
        <v>13.1</v>
      </c>
      <c r="N12" s="122">
        <v>13.6</v>
      </c>
      <c r="O12" s="122">
        <v>14.3</v>
      </c>
      <c r="P12" s="122">
        <v>14</v>
      </c>
      <c r="Q12" s="122">
        <v>14.7</v>
      </c>
      <c r="R12" s="122">
        <v>15.9</v>
      </c>
      <c r="S12" s="122">
        <v>17.9</v>
      </c>
      <c r="T12" s="122">
        <v>20.8</v>
      </c>
      <c r="U12" s="122">
        <v>23.1</v>
      </c>
      <c r="V12" s="112">
        <f t="shared" si="0"/>
        <v>1.818897637795276</v>
      </c>
      <c r="W12" s="2"/>
    </row>
    <row r="13" spans="1:23" ht="15">
      <c r="A13" s="7"/>
      <c r="B13" s="33" t="s">
        <v>40</v>
      </c>
      <c r="C13" s="138">
        <v>4</v>
      </c>
      <c r="D13" s="138">
        <v>4.6</v>
      </c>
      <c r="E13" s="138">
        <v>5.7</v>
      </c>
      <c r="F13" s="138">
        <v>6.9</v>
      </c>
      <c r="G13" s="138">
        <v>8.2</v>
      </c>
      <c r="H13" s="138">
        <v>9.4</v>
      </c>
      <c r="I13" s="138">
        <v>9.9</v>
      </c>
      <c r="J13" s="138">
        <v>11.7</v>
      </c>
      <c r="K13" s="138">
        <v>12.3</v>
      </c>
      <c r="L13" s="138">
        <v>12.7</v>
      </c>
      <c r="M13" s="138">
        <v>12.9</v>
      </c>
      <c r="N13" s="138">
        <v>13.6</v>
      </c>
      <c r="O13" s="138">
        <v>14.7</v>
      </c>
      <c r="P13" s="138">
        <v>14.2</v>
      </c>
      <c r="Q13" s="138">
        <v>14.6</v>
      </c>
      <c r="R13" s="138">
        <v>15.6</v>
      </c>
      <c r="S13" s="138">
        <v>17</v>
      </c>
      <c r="T13" s="138">
        <v>18.7</v>
      </c>
      <c r="U13" s="138">
        <v>20</v>
      </c>
      <c r="V13" s="115">
        <f t="shared" si="0"/>
        <v>1.6260162601626016</v>
      </c>
      <c r="W13" s="2"/>
    </row>
    <row r="14" spans="1:23" ht="15">
      <c r="A14" s="7"/>
      <c r="B14" s="31" t="s">
        <v>41</v>
      </c>
      <c r="C14" s="122">
        <v>6.2</v>
      </c>
      <c r="D14" s="122">
        <v>6.6</v>
      </c>
      <c r="E14" s="122">
        <v>7.4</v>
      </c>
      <c r="F14" s="122">
        <v>9.2</v>
      </c>
      <c r="G14" s="122">
        <v>10.2</v>
      </c>
      <c r="H14" s="122">
        <v>11</v>
      </c>
      <c r="I14" s="122">
        <v>11.8</v>
      </c>
      <c r="J14" s="122">
        <v>13.6</v>
      </c>
      <c r="K14" s="122">
        <v>14.5</v>
      </c>
      <c r="L14" s="122">
        <v>14.8</v>
      </c>
      <c r="M14" s="122">
        <v>15</v>
      </c>
      <c r="N14" s="122">
        <v>15.7</v>
      </c>
      <c r="O14" s="122">
        <v>16.9</v>
      </c>
      <c r="P14" s="122">
        <v>16.8</v>
      </c>
      <c r="Q14" s="122">
        <v>17.6</v>
      </c>
      <c r="R14" s="122">
        <v>19</v>
      </c>
      <c r="S14" s="122">
        <v>21.1</v>
      </c>
      <c r="T14" s="122">
        <v>25.3</v>
      </c>
      <c r="U14" s="122">
        <v>27.5</v>
      </c>
      <c r="V14" s="116">
        <f t="shared" si="0"/>
        <v>1.896551724137931</v>
      </c>
      <c r="W14" s="2"/>
    </row>
    <row r="15" spans="1:23" ht="15">
      <c r="A15" s="7"/>
      <c r="B15" s="16" t="s">
        <v>64</v>
      </c>
      <c r="C15" s="122">
        <v>4.3</v>
      </c>
      <c r="D15" s="122">
        <v>4.5</v>
      </c>
      <c r="E15" s="122">
        <v>5.3</v>
      </c>
      <c r="F15" s="122">
        <v>6.8</v>
      </c>
      <c r="G15" s="122">
        <v>7.5</v>
      </c>
      <c r="H15" s="122">
        <v>8.3</v>
      </c>
      <c r="I15" s="122">
        <v>8.8</v>
      </c>
      <c r="J15" s="122">
        <v>10</v>
      </c>
      <c r="K15" s="122">
        <v>11</v>
      </c>
      <c r="L15" s="122">
        <v>11.4</v>
      </c>
      <c r="M15" s="122">
        <v>11.6</v>
      </c>
      <c r="N15" s="122">
        <v>12.5</v>
      </c>
      <c r="O15" s="122">
        <v>13.3</v>
      </c>
      <c r="P15" s="122">
        <v>13.2</v>
      </c>
      <c r="Q15" s="122">
        <v>13.8</v>
      </c>
      <c r="R15" s="122">
        <v>14.6</v>
      </c>
      <c r="S15" s="122">
        <v>15.8</v>
      </c>
      <c r="T15" s="122">
        <v>17.7</v>
      </c>
      <c r="U15" s="122">
        <v>19.1</v>
      </c>
      <c r="V15" s="116">
        <f t="shared" si="0"/>
        <v>1.7363636363636366</v>
      </c>
      <c r="W15" s="2"/>
    </row>
    <row r="16" spans="1:23" ht="15">
      <c r="A16" s="7"/>
      <c r="B16" s="17" t="s">
        <v>65</v>
      </c>
      <c r="C16" s="122">
        <v>8</v>
      </c>
      <c r="D16" s="122">
        <v>8.6</v>
      </c>
      <c r="E16" s="122">
        <v>9.6</v>
      </c>
      <c r="F16" s="122">
        <v>11.6</v>
      </c>
      <c r="G16" s="122">
        <v>12.9</v>
      </c>
      <c r="H16" s="122">
        <v>13.7</v>
      </c>
      <c r="I16" s="122">
        <v>14.7</v>
      </c>
      <c r="J16" s="122">
        <v>17.2</v>
      </c>
      <c r="K16" s="122">
        <v>18</v>
      </c>
      <c r="L16" s="122">
        <v>18.3</v>
      </c>
      <c r="M16" s="122">
        <v>18.3</v>
      </c>
      <c r="N16" s="122">
        <v>19</v>
      </c>
      <c r="O16" s="122">
        <v>20.5</v>
      </c>
      <c r="P16" s="122">
        <v>20.4</v>
      </c>
      <c r="Q16" s="122">
        <v>21.4</v>
      </c>
      <c r="R16" s="122">
        <v>23.2</v>
      </c>
      <c r="S16" s="122">
        <v>26.2</v>
      </c>
      <c r="T16" s="122">
        <v>32.7</v>
      </c>
      <c r="U16" s="122">
        <v>35.8</v>
      </c>
      <c r="V16" s="133">
        <f t="shared" si="0"/>
        <v>1.9888888888888887</v>
      </c>
      <c r="W16" s="2"/>
    </row>
    <row r="17" spans="1:23" ht="15">
      <c r="A17" s="7"/>
      <c r="B17" s="90" t="s">
        <v>42</v>
      </c>
      <c r="C17" s="297">
        <v>7.5</v>
      </c>
      <c r="D17" s="297">
        <v>7.3</v>
      </c>
      <c r="E17" s="297">
        <v>7.6</v>
      </c>
      <c r="F17" s="297">
        <v>8.2</v>
      </c>
      <c r="G17" s="297">
        <v>8.2</v>
      </c>
      <c r="H17" s="297">
        <v>8.3</v>
      </c>
      <c r="I17" s="297">
        <v>9.3</v>
      </c>
      <c r="J17" s="297">
        <v>10.8</v>
      </c>
      <c r="K17" s="297">
        <v>9.7</v>
      </c>
      <c r="L17" s="297">
        <v>8.4</v>
      </c>
      <c r="M17" s="297">
        <v>8.3</v>
      </c>
      <c r="N17" s="297">
        <v>8</v>
      </c>
      <c r="O17" s="297">
        <v>8.5</v>
      </c>
      <c r="P17" s="297">
        <v>8.7</v>
      </c>
      <c r="Q17" s="297">
        <v>9.7</v>
      </c>
      <c r="R17" s="297">
        <v>10.5</v>
      </c>
      <c r="S17" s="297">
        <v>12.2</v>
      </c>
      <c r="T17" s="297">
        <v>17.1</v>
      </c>
      <c r="U17" s="297">
        <v>20.6</v>
      </c>
      <c r="V17" s="300">
        <f t="shared" si="0"/>
        <v>2.123711340206186</v>
      </c>
      <c r="W17" s="2"/>
    </row>
    <row r="18" spans="1:23" ht="15">
      <c r="A18" s="7"/>
      <c r="B18" s="299" t="s">
        <v>64</v>
      </c>
      <c r="C18" s="296">
        <v>4</v>
      </c>
      <c r="D18" s="296">
        <v>4.2</v>
      </c>
      <c r="E18" s="296">
        <v>4.4</v>
      </c>
      <c r="F18" s="296">
        <v>5.1</v>
      </c>
      <c r="G18" s="296">
        <v>5.4</v>
      </c>
      <c r="H18" s="296">
        <v>5.6</v>
      </c>
      <c r="I18" s="296">
        <v>6.2</v>
      </c>
      <c r="J18" s="296">
        <v>6.5</v>
      </c>
      <c r="K18" s="296">
        <v>6.5</v>
      </c>
      <c r="L18" s="296">
        <v>5.6</v>
      </c>
      <c r="M18" s="296">
        <v>5.8</v>
      </c>
      <c r="N18" s="296">
        <v>5.9</v>
      </c>
      <c r="O18" s="296">
        <v>6.2</v>
      </c>
      <c r="P18" s="296">
        <v>6.2</v>
      </c>
      <c r="Q18" s="296">
        <v>6.5</v>
      </c>
      <c r="R18" s="296">
        <v>7.3</v>
      </c>
      <c r="S18" s="296">
        <v>7.7</v>
      </c>
      <c r="T18" s="296">
        <v>10.4</v>
      </c>
      <c r="U18" s="296">
        <v>11.7</v>
      </c>
      <c r="V18" s="301">
        <f t="shared" si="0"/>
        <v>1.7999999999999998</v>
      </c>
      <c r="W18" s="2"/>
    </row>
    <row r="19" spans="1:23" ht="15">
      <c r="A19" s="7"/>
      <c r="B19" s="33" t="s">
        <v>65</v>
      </c>
      <c r="C19" s="298">
        <v>11.5</v>
      </c>
      <c r="D19" s="298">
        <v>10.9</v>
      </c>
      <c r="E19" s="298">
        <v>11.2</v>
      </c>
      <c r="F19" s="298">
        <v>11.7</v>
      </c>
      <c r="G19" s="298">
        <v>11.6</v>
      </c>
      <c r="H19" s="298">
        <v>11.4</v>
      </c>
      <c r="I19" s="298">
        <v>13</v>
      </c>
      <c r="J19" s="298">
        <v>15.7</v>
      </c>
      <c r="K19" s="298">
        <v>13.3</v>
      </c>
      <c r="L19" s="298">
        <v>11.6</v>
      </c>
      <c r="M19" s="298">
        <v>11.1</v>
      </c>
      <c r="N19" s="298">
        <v>10.5</v>
      </c>
      <c r="O19" s="298">
        <v>11.3</v>
      </c>
      <c r="P19" s="298">
        <v>11.6</v>
      </c>
      <c r="Q19" s="298">
        <v>13.3</v>
      </c>
      <c r="R19" s="298">
        <v>14.2</v>
      </c>
      <c r="S19" s="298">
        <v>17.3</v>
      </c>
      <c r="T19" s="298">
        <v>24.7</v>
      </c>
      <c r="U19" s="298">
        <v>30.8</v>
      </c>
      <c r="V19" s="302">
        <f t="shared" si="0"/>
        <v>2.3157894736842106</v>
      </c>
      <c r="W19" s="2"/>
    </row>
    <row r="20" spans="1:23" ht="15">
      <c r="A20" s="7"/>
      <c r="B20" s="31" t="s">
        <v>43</v>
      </c>
      <c r="C20" s="122">
        <v>5.4</v>
      </c>
      <c r="D20" s="122">
        <v>4.6</v>
      </c>
      <c r="E20" s="122">
        <v>4.5</v>
      </c>
      <c r="F20" s="122">
        <v>5.4</v>
      </c>
      <c r="G20" s="122">
        <v>5.6</v>
      </c>
      <c r="H20" s="122">
        <v>5.2</v>
      </c>
      <c r="I20" s="122">
        <v>5.8</v>
      </c>
      <c r="J20" s="122">
        <v>6.3</v>
      </c>
      <c r="K20" s="122">
        <v>5.9</v>
      </c>
      <c r="L20" s="122">
        <v>5.8</v>
      </c>
      <c r="M20" s="122">
        <v>5.8</v>
      </c>
      <c r="N20" s="122">
        <v>5.6</v>
      </c>
      <c r="O20" s="122">
        <v>6.1</v>
      </c>
      <c r="P20" s="122">
        <v>6.3</v>
      </c>
      <c r="Q20" s="122">
        <v>6.7</v>
      </c>
      <c r="R20" s="122">
        <v>6.7</v>
      </c>
      <c r="S20" s="122">
        <v>7.7</v>
      </c>
      <c r="T20" s="122">
        <v>9.5</v>
      </c>
      <c r="U20" s="122">
        <v>10.6</v>
      </c>
      <c r="V20" s="133">
        <f t="shared" si="0"/>
        <v>1.7966101694915253</v>
      </c>
      <c r="W20" s="2"/>
    </row>
    <row r="21" spans="1:23" ht="15">
      <c r="A21" s="7"/>
      <c r="B21" s="16" t="s">
        <v>64</v>
      </c>
      <c r="C21" s="122">
        <v>2.2</v>
      </c>
      <c r="D21" s="122">
        <v>2</v>
      </c>
      <c r="E21" s="122">
        <v>2.2</v>
      </c>
      <c r="F21" s="122">
        <v>2.7</v>
      </c>
      <c r="G21" s="122">
        <v>2.9</v>
      </c>
      <c r="H21" s="122">
        <v>2.9</v>
      </c>
      <c r="I21" s="122">
        <v>3</v>
      </c>
      <c r="J21" s="122">
        <v>3.4</v>
      </c>
      <c r="K21" s="122">
        <v>3.1</v>
      </c>
      <c r="L21" s="122">
        <v>3.2</v>
      </c>
      <c r="M21" s="122">
        <v>3.5</v>
      </c>
      <c r="N21" s="122">
        <v>3.6</v>
      </c>
      <c r="O21" s="122">
        <v>4</v>
      </c>
      <c r="P21" s="122">
        <v>4</v>
      </c>
      <c r="Q21" s="122">
        <v>4.1</v>
      </c>
      <c r="R21" s="122">
        <v>4.1</v>
      </c>
      <c r="S21" s="122">
        <v>4.4</v>
      </c>
      <c r="T21" s="122">
        <v>5</v>
      </c>
      <c r="U21" s="122">
        <v>5.1</v>
      </c>
      <c r="V21" s="301">
        <f t="shared" si="0"/>
        <v>1.6451612903225805</v>
      </c>
      <c r="W21" s="2"/>
    </row>
    <row r="22" spans="1:23" ht="15">
      <c r="A22" s="7"/>
      <c r="B22" s="17" t="s">
        <v>65</v>
      </c>
      <c r="C22" s="122">
        <v>8.6</v>
      </c>
      <c r="D22" s="122">
        <v>7.1</v>
      </c>
      <c r="E22" s="122">
        <v>6.7</v>
      </c>
      <c r="F22" s="122">
        <v>8</v>
      </c>
      <c r="G22" s="122">
        <v>8.3</v>
      </c>
      <c r="H22" s="122">
        <v>7.5</v>
      </c>
      <c r="I22" s="122">
        <v>8.4</v>
      </c>
      <c r="J22" s="122">
        <v>9.1</v>
      </c>
      <c r="K22" s="122">
        <v>8.7</v>
      </c>
      <c r="L22" s="122">
        <v>8.4</v>
      </c>
      <c r="M22" s="122">
        <v>8.2</v>
      </c>
      <c r="N22" s="122">
        <v>7.6</v>
      </c>
      <c r="O22" s="122">
        <v>8.1</v>
      </c>
      <c r="P22" s="122">
        <v>8.5</v>
      </c>
      <c r="Q22" s="122">
        <v>9.2</v>
      </c>
      <c r="R22" s="122">
        <v>9.3</v>
      </c>
      <c r="S22" s="122">
        <v>10.9</v>
      </c>
      <c r="T22" s="122">
        <v>13.9</v>
      </c>
      <c r="U22" s="122">
        <v>15.9</v>
      </c>
      <c r="V22" s="303">
        <f t="shared" si="0"/>
        <v>1.8275862068965518</v>
      </c>
      <c r="W22" s="2"/>
    </row>
    <row r="23" spans="1:23" ht="15.75">
      <c r="A23" s="7"/>
      <c r="B23" s="126" t="s">
        <v>13</v>
      </c>
      <c r="C23" s="134">
        <v>2.9</v>
      </c>
      <c r="D23" s="134">
        <v>3</v>
      </c>
      <c r="E23" s="134">
        <v>3.3</v>
      </c>
      <c r="F23" s="134">
        <v>4.1</v>
      </c>
      <c r="G23" s="134">
        <v>4.5</v>
      </c>
      <c r="H23" s="134">
        <v>4.7</v>
      </c>
      <c r="I23" s="134">
        <v>5.1</v>
      </c>
      <c r="J23" s="134">
        <v>5.9</v>
      </c>
      <c r="K23" s="134">
        <v>6.1</v>
      </c>
      <c r="L23" s="134">
        <v>6.4</v>
      </c>
      <c r="M23" s="134">
        <v>6.6</v>
      </c>
      <c r="N23" s="134">
        <v>6.8</v>
      </c>
      <c r="O23" s="134">
        <v>7.3</v>
      </c>
      <c r="P23" s="134">
        <v>7.4</v>
      </c>
      <c r="Q23" s="134">
        <v>7.9</v>
      </c>
      <c r="R23" s="134">
        <v>9</v>
      </c>
      <c r="S23" s="134">
        <v>10.4</v>
      </c>
      <c r="T23" s="134">
        <v>13.3</v>
      </c>
      <c r="U23" s="134">
        <v>14.6</v>
      </c>
      <c r="V23" s="127">
        <f t="shared" si="0"/>
        <v>2.3934426229508197</v>
      </c>
      <c r="W23" s="2"/>
    </row>
    <row r="24" spans="1:23" ht="15">
      <c r="A24" s="7"/>
      <c r="B24" s="31" t="s">
        <v>0</v>
      </c>
      <c r="C24" s="124">
        <v>1.4</v>
      </c>
      <c r="D24" s="124">
        <v>1.6</v>
      </c>
      <c r="E24" s="124">
        <v>1.9</v>
      </c>
      <c r="F24" s="124">
        <v>2.6</v>
      </c>
      <c r="G24" s="124">
        <v>2.8</v>
      </c>
      <c r="H24" s="124">
        <v>3.1</v>
      </c>
      <c r="I24" s="124">
        <v>3.4</v>
      </c>
      <c r="J24" s="124">
        <v>3.9</v>
      </c>
      <c r="K24" s="124">
        <v>4.3</v>
      </c>
      <c r="L24" s="125">
        <v>4.4</v>
      </c>
      <c r="M24" s="125">
        <v>4.6</v>
      </c>
      <c r="N24" s="125">
        <v>4.9</v>
      </c>
      <c r="O24" s="125">
        <v>5.2</v>
      </c>
      <c r="P24" s="125">
        <v>5.3</v>
      </c>
      <c r="Q24" s="125">
        <v>5.6</v>
      </c>
      <c r="R24" s="125">
        <v>6.3</v>
      </c>
      <c r="S24" s="125">
        <v>7.1</v>
      </c>
      <c r="T24" s="314">
        <v>8.5</v>
      </c>
      <c r="U24" s="295">
        <v>9.4</v>
      </c>
      <c r="V24" s="133">
        <f t="shared" si="0"/>
        <v>2.1860465116279073</v>
      </c>
      <c r="W24" s="2"/>
    </row>
    <row r="25" spans="1:23" ht="15">
      <c r="A25" s="7"/>
      <c r="B25" s="31" t="s">
        <v>1</v>
      </c>
      <c r="C25" s="86">
        <v>4.3</v>
      </c>
      <c r="D25" s="86">
        <v>4.4</v>
      </c>
      <c r="E25" s="86">
        <v>4.8</v>
      </c>
      <c r="F25" s="86">
        <v>5.7</v>
      </c>
      <c r="G25" s="86">
        <v>6.1</v>
      </c>
      <c r="H25" s="86">
        <v>6.3</v>
      </c>
      <c r="I25" s="86">
        <v>6.6</v>
      </c>
      <c r="J25" s="86">
        <v>7.8</v>
      </c>
      <c r="K25" s="86">
        <v>8</v>
      </c>
      <c r="L25" s="81">
        <v>8.4</v>
      </c>
      <c r="M25" s="81">
        <v>8.7</v>
      </c>
      <c r="N25" s="81">
        <v>8.7</v>
      </c>
      <c r="O25" s="81">
        <v>9.4</v>
      </c>
      <c r="P25" s="81">
        <v>9.5</v>
      </c>
      <c r="Q25" s="81">
        <v>10.2</v>
      </c>
      <c r="R25" s="81">
        <v>11.7</v>
      </c>
      <c r="S25" s="81">
        <v>13.7</v>
      </c>
      <c r="T25" s="81">
        <v>18.1</v>
      </c>
      <c r="U25" s="276">
        <v>20.4</v>
      </c>
      <c r="V25" s="113">
        <f t="shared" si="0"/>
        <v>2.55</v>
      </c>
      <c r="W25" s="2"/>
    </row>
    <row r="26" spans="1:23" ht="15">
      <c r="A26" s="7"/>
      <c r="B26" s="90" t="s">
        <v>45</v>
      </c>
      <c r="C26" s="91">
        <v>3.5</v>
      </c>
      <c r="D26" s="91">
        <v>3.4</v>
      </c>
      <c r="E26" s="91">
        <v>3.6</v>
      </c>
      <c r="F26" s="91">
        <v>4.5</v>
      </c>
      <c r="G26" s="91">
        <v>4.6</v>
      </c>
      <c r="H26" s="91">
        <v>4.6</v>
      </c>
      <c r="I26" s="91">
        <v>5</v>
      </c>
      <c r="J26" s="91">
        <v>5.8</v>
      </c>
      <c r="K26" s="91">
        <v>6</v>
      </c>
      <c r="L26" s="92">
        <v>6.3</v>
      </c>
      <c r="M26" s="92">
        <v>6.4</v>
      </c>
      <c r="N26" s="92">
        <v>6.5</v>
      </c>
      <c r="O26" s="92">
        <v>7.1</v>
      </c>
      <c r="P26" s="92">
        <v>7.3</v>
      </c>
      <c r="Q26" s="92">
        <v>7.9</v>
      </c>
      <c r="R26" s="92">
        <v>8.8</v>
      </c>
      <c r="S26" s="92">
        <v>10.1</v>
      </c>
      <c r="T26" s="92">
        <v>13.6</v>
      </c>
      <c r="U26" s="277">
        <v>15.2</v>
      </c>
      <c r="V26" s="114">
        <f t="shared" si="0"/>
        <v>2.533333333333333</v>
      </c>
      <c r="W26" s="2"/>
    </row>
    <row r="27" spans="1:23" ht="15">
      <c r="A27" s="7"/>
      <c r="B27" s="31" t="s">
        <v>46</v>
      </c>
      <c r="C27" s="100">
        <v>2.5</v>
      </c>
      <c r="D27" s="100">
        <v>2.7</v>
      </c>
      <c r="E27" s="100">
        <v>3.1</v>
      </c>
      <c r="F27" s="100">
        <v>4</v>
      </c>
      <c r="G27" s="100">
        <v>4.5</v>
      </c>
      <c r="H27" s="100">
        <v>5</v>
      </c>
      <c r="I27" s="100">
        <v>5.2</v>
      </c>
      <c r="J27" s="100">
        <v>6</v>
      </c>
      <c r="K27" s="100">
        <v>6.3</v>
      </c>
      <c r="L27" s="101">
        <v>6.6</v>
      </c>
      <c r="M27" s="101">
        <v>6.9</v>
      </c>
      <c r="N27" s="101">
        <v>7.2</v>
      </c>
      <c r="O27" s="101">
        <v>7.5</v>
      </c>
      <c r="P27" s="101">
        <v>7.4</v>
      </c>
      <c r="Q27" s="101">
        <v>8.1</v>
      </c>
      <c r="R27" s="101">
        <v>9.5</v>
      </c>
      <c r="S27" s="101">
        <v>11.2</v>
      </c>
      <c r="T27" s="101">
        <v>13.6</v>
      </c>
      <c r="U27" s="275">
        <v>15.3</v>
      </c>
      <c r="V27" s="112">
        <f t="shared" si="0"/>
        <v>2.428571428571429</v>
      </c>
      <c r="W27" s="2"/>
    </row>
    <row r="28" spans="1:23" ht="15">
      <c r="A28" s="7"/>
      <c r="B28" s="33" t="s">
        <v>40</v>
      </c>
      <c r="C28" s="93">
        <v>1.4</v>
      </c>
      <c r="D28" s="93">
        <v>1.8</v>
      </c>
      <c r="E28" s="93">
        <v>2.5</v>
      </c>
      <c r="F28" s="93">
        <v>3.1</v>
      </c>
      <c r="G28" s="93">
        <v>3.8</v>
      </c>
      <c r="H28" s="93">
        <v>4.6</v>
      </c>
      <c r="I28" s="93">
        <v>4.9</v>
      </c>
      <c r="J28" s="93">
        <v>5.9</v>
      </c>
      <c r="K28" s="93">
        <v>6.3</v>
      </c>
      <c r="L28" s="94">
        <v>6.7</v>
      </c>
      <c r="M28" s="94">
        <v>6.9</v>
      </c>
      <c r="N28" s="94">
        <v>7.5</v>
      </c>
      <c r="O28" s="94">
        <v>7.9</v>
      </c>
      <c r="P28" s="94">
        <v>7.8</v>
      </c>
      <c r="Q28" s="94">
        <v>8.1</v>
      </c>
      <c r="R28" s="94">
        <v>9.3</v>
      </c>
      <c r="S28" s="94">
        <v>10.3</v>
      </c>
      <c r="T28" s="94">
        <v>11.5</v>
      </c>
      <c r="U28" s="278">
        <v>12.8</v>
      </c>
      <c r="V28" s="115">
        <f t="shared" si="0"/>
        <v>2.031746031746032</v>
      </c>
      <c r="W28" s="2"/>
    </row>
    <row r="29" spans="1:23" ht="15">
      <c r="A29" s="7"/>
      <c r="B29" s="31" t="s">
        <v>41</v>
      </c>
      <c r="C29" s="87">
        <v>2.8</v>
      </c>
      <c r="D29" s="87">
        <v>3.1</v>
      </c>
      <c r="E29" s="87">
        <v>3.7</v>
      </c>
      <c r="F29" s="87">
        <v>4.7</v>
      </c>
      <c r="G29" s="87">
        <v>5.2</v>
      </c>
      <c r="H29" s="87">
        <v>5.7</v>
      </c>
      <c r="I29" s="87">
        <v>6.2</v>
      </c>
      <c r="J29" s="87">
        <v>7.3</v>
      </c>
      <c r="K29" s="87">
        <v>7.8</v>
      </c>
      <c r="L29" s="88">
        <v>8.2</v>
      </c>
      <c r="M29" s="88">
        <v>8.6</v>
      </c>
      <c r="N29" s="88">
        <v>9.1</v>
      </c>
      <c r="O29" s="88">
        <v>9.7</v>
      </c>
      <c r="P29" s="88">
        <v>9.8</v>
      </c>
      <c r="Q29" s="88">
        <v>10.5</v>
      </c>
      <c r="R29" s="88">
        <v>12</v>
      </c>
      <c r="S29" s="88">
        <v>13.9</v>
      </c>
      <c r="T29" s="88">
        <v>17.5</v>
      </c>
      <c r="U29" s="279">
        <v>19.4</v>
      </c>
      <c r="V29" s="116">
        <f t="shared" si="0"/>
        <v>2.4871794871794872</v>
      </c>
      <c r="W29" s="2"/>
    </row>
    <row r="30" spans="1:23" ht="15">
      <c r="A30" s="7"/>
      <c r="B30" s="31" t="s">
        <v>42</v>
      </c>
      <c r="C30" s="84">
        <v>3.5</v>
      </c>
      <c r="D30" s="84">
        <v>3.5</v>
      </c>
      <c r="E30" s="84">
        <v>3.3</v>
      </c>
      <c r="F30" s="84">
        <v>3.6</v>
      </c>
      <c r="G30" s="84">
        <v>3.5</v>
      </c>
      <c r="H30" s="84">
        <v>3.2</v>
      </c>
      <c r="I30" s="84">
        <v>3.4</v>
      </c>
      <c r="J30" s="84">
        <v>4.2</v>
      </c>
      <c r="K30" s="84">
        <v>3.6</v>
      </c>
      <c r="L30" s="85">
        <v>3.4</v>
      </c>
      <c r="M30" s="85">
        <v>3.6</v>
      </c>
      <c r="N30" s="85">
        <v>3.4</v>
      </c>
      <c r="O30" s="85">
        <v>3.8</v>
      </c>
      <c r="P30" s="85">
        <v>4</v>
      </c>
      <c r="Q30" s="85">
        <v>4.7</v>
      </c>
      <c r="R30" s="85">
        <v>5.6</v>
      </c>
      <c r="S30" s="85">
        <v>6.6</v>
      </c>
      <c r="T30" s="85">
        <v>10.3</v>
      </c>
      <c r="U30" s="280">
        <v>12.9</v>
      </c>
      <c r="V30" s="112">
        <f t="shared" si="0"/>
        <v>3.5833333333333335</v>
      </c>
      <c r="W30" s="2"/>
    </row>
    <row r="31" spans="1:23" ht="15">
      <c r="A31" s="7"/>
      <c r="B31" s="31" t="s">
        <v>43</v>
      </c>
      <c r="C31" s="130">
        <v>3.5</v>
      </c>
      <c r="D31" s="130">
        <v>2.7</v>
      </c>
      <c r="E31" s="130">
        <v>2.6</v>
      </c>
      <c r="F31" s="130">
        <v>3.2</v>
      </c>
      <c r="G31" s="130">
        <v>3.2</v>
      </c>
      <c r="H31" s="130">
        <v>2.9</v>
      </c>
      <c r="I31" s="130">
        <v>3</v>
      </c>
      <c r="J31" s="130">
        <v>3.3</v>
      </c>
      <c r="K31" s="130">
        <v>3.2</v>
      </c>
      <c r="L31" s="131">
        <v>3.4</v>
      </c>
      <c r="M31" s="131">
        <v>3.2</v>
      </c>
      <c r="N31" s="131">
        <v>2.9</v>
      </c>
      <c r="O31" s="131">
        <v>3.3</v>
      </c>
      <c r="P31" s="131">
        <v>3.5</v>
      </c>
      <c r="Q31" s="131">
        <v>3.8</v>
      </c>
      <c r="R31" s="131">
        <v>4</v>
      </c>
      <c r="S31" s="131">
        <v>4.6</v>
      </c>
      <c r="T31" s="131">
        <v>6.1</v>
      </c>
      <c r="U31" s="281">
        <v>6.8</v>
      </c>
      <c r="V31" s="133">
        <f t="shared" si="0"/>
        <v>2.125</v>
      </c>
      <c r="W31" s="2"/>
    </row>
    <row r="32" spans="1:23" ht="15.75">
      <c r="A32" s="7"/>
      <c r="B32" s="126" t="s">
        <v>14</v>
      </c>
      <c r="C32" s="140">
        <v>1.2</v>
      </c>
      <c r="D32" s="129">
        <v>1.3</v>
      </c>
      <c r="E32" s="129">
        <v>1.7</v>
      </c>
      <c r="F32" s="129">
        <v>2.3</v>
      </c>
      <c r="G32" s="129">
        <v>2.6</v>
      </c>
      <c r="H32" s="129">
        <v>2.9</v>
      </c>
      <c r="I32" s="129">
        <v>3.2</v>
      </c>
      <c r="J32" s="129">
        <v>3.9</v>
      </c>
      <c r="K32" s="129">
        <v>4.2</v>
      </c>
      <c r="L32" s="129">
        <v>4.3</v>
      </c>
      <c r="M32" s="129">
        <v>4.4</v>
      </c>
      <c r="N32" s="141">
        <v>4.7</v>
      </c>
      <c r="O32" s="141">
        <v>4.9</v>
      </c>
      <c r="P32" s="141">
        <v>4.5</v>
      </c>
      <c r="Q32" s="141">
        <v>4.4</v>
      </c>
      <c r="R32" s="141">
        <v>4.6</v>
      </c>
      <c r="S32" s="141">
        <v>4.7</v>
      </c>
      <c r="T32" s="318">
        <v>5.2</v>
      </c>
      <c r="U32" s="141">
        <v>5.2</v>
      </c>
      <c r="V32" s="127">
        <f t="shared" si="0"/>
        <v>1.2380952380952381</v>
      </c>
      <c r="W32" s="2"/>
    </row>
    <row r="33" spans="1:23" ht="15">
      <c r="A33" s="5"/>
      <c r="B33" s="16" t="s">
        <v>0</v>
      </c>
      <c r="C33" s="107">
        <v>0.7</v>
      </c>
      <c r="D33" s="107">
        <v>0.9</v>
      </c>
      <c r="E33" s="107">
        <v>1.1</v>
      </c>
      <c r="F33" s="107">
        <v>1.6</v>
      </c>
      <c r="G33" s="107">
        <v>1.8</v>
      </c>
      <c r="H33" s="107">
        <v>2.1</v>
      </c>
      <c r="I33" s="107">
        <v>2.4</v>
      </c>
      <c r="J33" s="107">
        <v>2.8</v>
      </c>
      <c r="K33" s="107">
        <v>3.2</v>
      </c>
      <c r="L33" s="107">
        <v>3.2</v>
      </c>
      <c r="M33" s="107">
        <v>3.3</v>
      </c>
      <c r="N33" s="107">
        <v>3.6</v>
      </c>
      <c r="O33" s="107">
        <v>3.8</v>
      </c>
      <c r="P33" s="107">
        <v>3.7</v>
      </c>
      <c r="Q33" s="107">
        <v>3.7</v>
      </c>
      <c r="R33" s="107">
        <v>3.9</v>
      </c>
      <c r="S33" s="107">
        <v>4</v>
      </c>
      <c r="T33" s="107">
        <v>4.3</v>
      </c>
      <c r="U33" s="282">
        <v>4.2</v>
      </c>
      <c r="V33" s="77">
        <f t="shared" si="0"/>
        <v>1.3125</v>
      </c>
      <c r="W33" s="2"/>
    </row>
    <row r="34" spans="1:23" ht="15">
      <c r="A34" s="5"/>
      <c r="B34" s="17" t="s">
        <v>1</v>
      </c>
      <c r="C34" s="97">
        <v>1.7</v>
      </c>
      <c r="D34" s="97">
        <v>1.8</v>
      </c>
      <c r="E34" s="97">
        <v>2.2</v>
      </c>
      <c r="F34" s="97">
        <v>2.9</v>
      </c>
      <c r="G34" s="97">
        <v>3.3</v>
      </c>
      <c r="H34" s="97">
        <v>3.7</v>
      </c>
      <c r="I34" s="97">
        <v>4.1</v>
      </c>
      <c r="J34" s="97">
        <v>4.9</v>
      </c>
      <c r="K34" s="97">
        <v>5.3</v>
      </c>
      <c r="L34" s="97">
        <v>5.4</v>
      </c>
      <c r="M34" s="97">
        <v>5.5</v>
      </c>
      <c r="N34" s="97">
        <v>5.8</v>
      </c>
      <c r="O34" s="97">
        <v>5.9</v>
      </c>
      <c r="P34" s="97">
        <v>5.3</v>
      </c>
      <c r="Q34" s="97">
        <v>5.1</v>
      </c>
      <c r="R34" s="97">
        <v>5.2</v>
      </c>
      <c r="S34" s="97">
        <v>5.4</v>
      </c>
      <c r="T34" s="97">
        <v>6.2</v>
      </c>
      <c r="U34" s="283">
        <v>6.1</v>
      </c>
      <c r="V34" s="104">
        <f t="shared" si="0"/>
        <v>1.150943396226415</v>
      </c>
      <c r="W34" s="2"/>
    </row>
    <row r="35" spans="1:23" ht="15">
      <c r="A35" s="5"/>
      <c r="B35" s="90" t="s">
        <v>45</v>
      </c>
      <c r="C35" s="99">
        <v>1.4</v>
      </c>
      <c r="D35" s="99">
        <v>1.3</v>
      </c>
      <c r="E35" s="99">
        <v>1.5</v>
      </c>
      <c r="F35" s="99">
        <v>2.1</v>
      </c>
      <c r="G35" s="99">
        <v>2.3</v>
      </c>
      <c r="H35" s="99">
        <v>2.6</v>
      </c>
      <c r="I35" s="99">
        <v>2.9</v>
      </c>
      <c r="J35" s="99">
        <v>3.5</v>
      </c>
      <c r="K35" s="99">
        <v>3.9</v>
      </c>
      <c r="L35" s="99">
        <v>3.9</v>
      </c>
      <c r="M35" s="99">
        <v>4</v>
      </c>
      <c r="N35" s="99">
        <v>4.2</v>
      </c>
      <c r="O35" s="99">
        <v>4.4</v>
      </c>
      <c r="P35" s="99">
        <v>4.1</v>
      </c>
      <c r="Q35" s="99">
        <v>4</v>
      </c>
      <c r="R35" s="99">
        <v>4</v>
      </c>
      <c r="S35" s="99">
        <v>4.1</v>
      </c>
      <c r="T35" s="99">
        <v>4.9</v>
      </c>
      <c r="U35" s="282">
        <v>4.9</v>
      </c>
      <c r="V35" s="105">
        <f t="shared" si="0"/>
        <v>1.2564102564102566</v>
      </c>
      <c r="W35" s="2"/>
    </row>
    <row r="36" spans="1:23" ht="15">
      <c r="A36" s="5"/>
      <c r="B36" s="31" t="s">
        <v>46</v>
      </c>
      <c r="C36" s="95">
        <v>1.1</v>
      </c>
      <c r="D36" s="95">
        <v>1.5</v>
      </c>
      <c r="E36" s="95">
        <v>1.9</v>
      </c>
      <c r="F36" s="95">
        <v>2.5</v>
      </c>
      <c r="G36" s="95">
        <v>3</v>
      </c>
      <c r="H36" s="95">
        <v>3.4</v>
      </c>
      <c r="I36" s="95">
        <v>3.7</v>
      </c>
      <c r="J36" s="95">
        <v>4.4</v>
      </c>
      <c r="K36" s="95">
        <v>4.7</v>
      </c>
      <c r="L36" s="95">
        <v>4.8</v>
      </c>
      <c r="M36" s="95">
        <v>4.8</v>
      </c>
      <c r="N36" s="95">
        <v>5.2</v>
      </c>
      <c r="O36" s="95">
        <v>5.2</v>
      </c>
      <c r="P36" s="95">
        <v>5</v>
      </c>
      <c r="Q36" s="95">
        <v>4.9</v>
      </c>
      <c r="R36" s="95">
        <v>5.2</v>
      </c>
      <c r="S36" s="95">
        <v>5.4</v>
      </c>
      <c r="T36" s="95">
        <v>5.8</v>
      </c>
      <c r="U36" s="284">
        <v>5.7</v>
      </c>
      <c r="V36" s="103">
        <f t="shared" si="0"/>
        <v>1.2127659574468086</v>
      </c>
      <c r="W36" s="2"/>
    </row>
    <row r="37" spans="1:23" ht="15">
      <c r="A37" s="5"/>
      <c r="B37" s="33" t="s">
        <v>40</v>
      </c>
      <c r="C37" s="99">
        <v>0.8</v>
      </c>
      <c r="D37" s="99">
        <v>1.1</v>
      </c>
      <c r="E37" s="99">
        <v>1.8</v>
      </c>
      <c r="F37" s="99">
        <v>2.2</v>
      </c>
      <c r="G37" s="99">
        <v>2.8</v>
      </c>
      <c r="H37" s="99">
        <v>3.4</v>
      </c>
      <c r="I37" s="99">
        <v>3.7</v>
      </c>
      <c r="J37" s="99">
        <v>4.5</v>
      </c>
      <c r="K37" s="99">
        <v>4.9</v>
      </c>
      <c r="L37" s="99">
        <v>5</v>
      </c>
      <c r="M37" s="99">
        <v>5.1</v>
      </c>
      <c r="N37" s="99">
        <v>5.7</v>
      </c>
      <c r="O37" s="99">
        <v>6</v>
      </c>
      <c r="P37" s="99">
        <v>5.4</v>
      </c>
      <c r="Q37" s="99">
        <v>5.4</v>
      </c>
      <c r="R37" s="99">
        <v>5.9</v>
      </c>
      <c r="S37" s="99">
        <v>5.7</v>
      </c>
      <c r="T37" s="99">
        <v>5.7</v>
      </c>
      <c r="U37" s="282">
        <v>5.5</v>
      </c>
      <c r="V37" s="77">
        <f t="shared" si="0"/>
        <v>1.1224489795918366</v>
      </c>
      <c r="W37" s="2"/>
    </row>
    <row r="38" spans="1:23" ht="15">
      <c r="A38" s="5"/>
      <c r="B38" s="31" t="s">
        <v>41</v>
      </c>
      <c r="C38" s="99">
        <v>1.3</v>
      </c>
      <c r="D38" s="99">
        <v>1.6</v>
      </c>
      <c r="E38" s="99">
        <v>2</v>
      </c>
      <c r="F38" s="99">
        <v>2.8</v>
      </c>
      <c r="G38" s="99">
        <v>3.2</v>
      </c>
      <c r="H38" s="99">
        <v>3.7</v>
      </c>
      <c r="I38" s="99">
        <v>4.1</v>
      </c>
      <c r="J38" s="99">
        <v>5</v>
      </c>
      <c r="K38" s="99">
        <v>5.6</v>
      </c>
      <c r="L38" s="99">
        <v>5.7</v>
      </c>
      <c r="M38" s="99">
        <v>5.8</v>
      </c>
      <c r="N38" s="99">
        <v>6.4</v>
      </c>
      <c r="O38" s="99">
        <v>6.6</v>
      </c>
      <c r="P38" s="99">
        <v>6</v>
      </c>
      <c r="Q38" s="99">
        <v>5.9</v>
      </c>
      <c r="R38" s="99">
        <v>6.2</v>
      </c>
      <c r="S38" s="99">
        <v>6.4</v>
      </c>
      <c r="T38" s="99">
        <v>7</v>
      </c>
      <c r="U38" s="282">
        <v>6.9</v>
      </c>
      <c r="V38" s="77">
        <f t="shared" si="0"/>
        <v>1.2321428571428572</v>
      </c>
      <c r="W38" s="2"/>
    </row>
    <row r="39" spans="1:23" ht="15">
      <c r="A39" s="5"/>
      <c r="B39" s="31" t="s">
        <v>42</v>
      </c>
      <c r="C39" s="95">
        <v>0.8</v>
      </c>
      <c r="D39" s="95">
        <v>0.8</v>
      </c>
      <c r="E39" s="95">
        <v>0.9</v>
      </c>
      <c r="F39" s="95">
        <v>1.2</v>
      </c>
      <c r="G39" s="95">
        <v>1.1</v>
      </c>
      <c r="H39" s="95">
        <v>1.4</v>
      </c>
      <c r="I39" s="95">
        <v>1.6</v>
      </c>
      <c r="J39" s="95">
        <v>1.8</v>
      </c>
      <c r="K39" s="95">
        <v>1.8</v>
      </c>
      <c r="L39" s="95">
        <v>1.8</v>
      </c>
      <c r="M39" s="95">
        <v>1.9</v>
      </c>
      <c r="N39" s="95">
        <v>2</v>
      </c>
      <c r="O39" s="95">
        <v>2</v>
      </c>
      <c r="P39" s="95">
        <v>2</v>
      </c>
      <c r="Q39" s="95">
        <v>2.2</v>
      </c>
      <c r="R39" s="95">
        <v>2.5</v>
      </c>
      <c r="S39" s="95">
        <v>2.6</v>
      </c>
      <c r="T39" s="95">
        <v>3.3</v>
      </c>
      <c r="U39" s="284">
        <v>3.5</v>
      </c>
      <c r="V39" s="103">
        <f t="shared" si="0"/>
        <v>1.9444444444444444</v>
      </c>
      <c r="W39" s="2"/>
    </row>
    <row r="40" spans="1:23" ht="15">
      <c r="A40" s="5"/>
      <c r="B40" s="31" t="s">
        <v>43</v>
      </c>
      <c r="C40" s="99">
        <v>1.6</v>
      </c>
      <c r="D40" s="99">
        <v>1.1</v>
      </c>
      <c r="E40" s="99">
        <v>1.1</v>
      </c>
      <c r="F40" s="99">
        <v>1.4</v>
      </c>
      <c r="G40" s="99">
        <v>1.5</v>
      </c>
      <c r="H40" s="99">
        <v>1.4</v>
      </c>
      <c r="I40" s="99">
        <v>1.5</v>
      </c>
      <c r="J40" s="99">
        <v>1.8</v>
      </c>
      <c r="K40" s="99">
        <v>1.9</v>
      </c>
      <c r="L40" s="99">
        <v>1.9</v>
      </c>
      <c r="M40" s="99">
        <v>1.7</v>
      </c>
      <c r="N40" s="99">
        <v>1.7</v>
      </c>
      <c r="O40" s="99">
        <v>1.8</v>
      </c>
      <c r="P40" s="99">
        <v>1.8</v>
      </c>
      <c r="Q40" s="99">
        <v>1.9</v>
      </c>
      <c r="R40" s="99">
        <v>1.8</v>
      </c>
      <c r="S40" s="99">
        <v>1.8</v>
      </c>
      <c r="T40" s="99">
        <v>2.1</v>
      </c>
      <c r="U40" s="282">
        <v>2.2</v>
      </c>
      <c r="V40" s="77">
        <f>U40/K40</f>
        <v>1.1578947368421053</v>
      </c>
      <c r="W40" s="2"/>
    </row>
    <row r="41" spans="1:23" ht="15.75">
      <c r="A41" s="5"/>
      <c r="B41" s="128" t="s">
        <v>44</v>
      </c>
      <c r="C41" s="129">
        <v>0.3</v>
      </c>
      <c r="D41" s="129">
        <v>0.3</v>
      </c>
      <c r="E41" s="129">
        <v>0.3</v>
      </c>
      <c r="F41" s="129">
        <v>0.4</v>
      </c>
      <c r="G41" s="129">
        <v>0.5</v>
      </c>
      <c r="H41" s="129">
        <v>0.6</v>
      </c>
      <c r="I41" s="129">
        <v>0.6</v>
      </c>
      <c r="J41" s="129">
        <v>0.9</v>
      </c>
      <c r="K41" s="129">
        <v>0.7</v>
      </c>
      <c r="L41" s="129">
        <v>0.8</v>
      </c>
      <c r="M41" s="129">
        <v>1</v>
      </c>
      <c r="N41" s="129">
        <v>1</v>
      </c>
      <c r="O41" s="129">
        <v>0.8</v>
      </c>
      <c r="P41" s="129">
        <v>0.8</v>
      </c>
      <c r="Q41" s="129">
        <v>1</v>
      </c>
      <c r="R41" s="129">
        <v>1.8</v>
      </c>
      <c r="S41" s="129">
        <v>3.1</v>
      </c>
      <c r="T41" s="317">
        <v>6.2</v>
      </c>
      <c r="U41" s="129">
        <v>9</v>
      </c>
      <c r="V41" s="127">
        <f aca="true" t="shared" si="1" ref="V41:V71">U41/K41</f>
        <v>12.857142857142858</v>
      </c>
      <c r="W41" s="2"/>
    </row>
    <row r="42" spans="1:23" ht="15">
      <c r="A42" s="5"/>
      <c r="B42" s="16" t="s">
        <v>0</v>
      </c>
      <c r="C42" s="99">
        <v>0.2</v>
      </c>
      <c r="D42" s="99">
        <v>0.3</v>
      </c>
      <c r="E42" s="99">
        <v>0.3</v>
      </c>
      <c r="F42" s="99">
        <v>0.4</v>
      </c>
      <c r="G42" s="99">
        <v>0.4</v>
      </c>
      <c r="H42" s="99">
        <v>0.5</v>
      </c>
      <c r="I42" s="99">
        <v>0.5</v>
      </c>
      <c r="J42" s="99">
        <v>0.7</v>
      </c>
      <c r="K42" s="99">
        <v>0.7</v>
      </c>
      <c r="L42" s="99">
        <v>0.7</v>
      </c>
      <c r="M42" s="99">
        <v>0.9</v>
      </c>
      <c r="N42" s="99">
        <v>0.9</v>
      </c>
      <c r="O42" s="99">
        <v>0.8</v>
      </c>
      <c r="P42" s="99">
        <v>0.7</v>
      </c>
      <c r="Q42" s="99">
        <v>0.9</v>
      </c>
      <c r="R42" s="99">
        <v>1.3</v>
      </c>
      <c r="S42" s="99">
        <v>1.9</v>
      </c>
      <c r="T42" s="99">
        <v>3.5</v>
      </c>
      <c r="U42" s="282">
        <v>5</v>
      </c>
      <c r="V42" s="116">
        <f t="shared" si="1"/>
        <v>7.142857142857143</v>
      </c>
      <c r="W42" s="2"/>
    </row>
    <row r="43" spans="1:23" ht="15">
      <c r="A43" s="5"/>
      <c r="B43" s="106" t="s">
        <v>1</v>
      </c>
      <c r="C43" s="97">
        <v>0.3</v>
      </c>
      <c r="D43" s="97">
        <v>0.3</v>
      </c>
      <c r="E43" s="97">
        <v>0.4</v>
      </c>
      <c r="F43" s="97">
        <v>0.5</v>
      </c>
      <c r="G43" s="97">
        <v>0.5</v>
      </c>
      <c r="H43" s="97">
        <v>0.6</v>
      </c>
      <c r="I43" s="97">
        <v>0.6</v>
      </c>
      <c r="J43" s="97">
        <v>1.1</v>
      </c>
      <c r="K43" s="97">
        <v>0.8</v>
      </c>
      <c r="L43" s="97">
        <v>0.8</v>
      </c>
      <c r="M43" s="97">
        <v>1</v>
      </c>
      <c r="N43" s="97">
        <v>1</v>
      </c>
      <c r="O43" s="97">
        <v>0.9</v>
      </c>
      <c r="P43" s="97">
        <v>0.9</v>
      </c>
      <c r="Q43" s="97">
        <v>1.1</v>
      </c>
      <c r="R43" s="97">
        <v>2.2</v>
      </c>
      <c r="S43" s="97">
        <v>4.2</v>
      </c>
      <c r="T43" s="97">
        <v>8.9</v>
      </c>
      <c r="U43" s="283">
        <v>13</v>
      </c>
      <c r="V43" s="113">
        <f t="shared" si="1"/>
        <v>16.25</v>
      </c>
      <c r="W43" s="2"/>
    </row>
    <row r="44" spans="1:23" ht="15">
      <c r="A44" s="7"/>
      <c r="B44" s="90" t="s">
        <v>45</v>
      </c>
      <c r="C44" s="108">
        <v>0.2</v>
      </c>
      <c r="D44" s="108">
        <v>0.2</v>
      </c>
      <c r="E44" s="108">
        <v>0.3</v>
      </c>
      <c r="F44" s="108">
        <v>0.4</v>
      </c>
      <c r="G44" s="108">
        <v>0.4</v>
      </c>
      <c r="H44" s="108">
        <v>0.4</v>
      </c>
      <c r="I44" s="108">
        <v>0.5</v>
      </c>
      <c r="J44" s="108">
        <v>0.9</v>
      </c>
      <c r="K44" s="108">
        <v>0.6</v>
      </c>
      <c r="L44" s="108">
        <v>0.6</v>
      </c>
      <c r="M44" s="108">
        <v>0.8</v>
      </c>
      <c r="N44" s="108">
        <v>0.8</v>
      </c>
      <c r="O44" s="108">
        <v>0.7</v>
      </c>
      <c r="P44" s="108">
        <v>0.6</v>
      </c>
      <c r="Q44" s="108">
        <v>0.8</v>
      </c>
      <c r="R44" s="108">
        <v>1.6</v>
      </c>
      <c r="S44" s="108">
        <v>3</v>
      </c>
      <c r="T44" s="108">
        <v>6.8</v>
      </c>
      <c r="U44" s="285">
        <v>9.5</v>
      </c>
      <c r="V44" s="114">
        <f t="shared" si="1"/>
        <v>15.833333333333334</v>
      </c>
      <c r="W44" s="2"/>
    </row>
    <row r="45" spans="1:23" ht="15">
      <c r="A45" s="7"/>
      <c r="B45" s="31" t="s">
        <v>46</v>
      </c>
      <c r="C45" s="95">
        <v>0.3</v>
      </c>
      <c r="D45" s="95">
        <v>0.3</v>
      </c>
      <c r="E45" s="95">
        <v>0.4</v>
      </c>
      <c r="F45" s="95">
        <v>0.5</v>
      </c>
      <c r="G45" s="95">
        <v>0.6</v>
      </c>
      <c r="H45" s="95">
        <v>0.7</v>
      </c>
      <c r="I45" s="95">
        <v>0.7</v>
      </c>
      <c r="J45" s="95">
        <v>0.8</v>
      </c>
      <c r="K45" s="95">
        <v>0.8</v>
      </c>
      <c r="L45" s="95">
        <v>0.8</v>
      </c>
      <c r="M45" s="95">
        <v>1.1</v>
      </c>
      <c r="N45" s="95">
        <v>1.2</v>
      </c>
      <c r="O45" s="95">
        <v>1</v>
      </c>
      <c r="P45" s="95">
        <v>1</v>
      </c>
      <c r="Q45" s="95">
        <v>1.1</v>
      </c>
      <c r="R45" s="95">
        <v>1.9</v>
      </c>
      <c r="S45" s="95">
        <v>3.2</v>
      </c>
      <c r="T45" s="95">
        <v>5.8</v>
      </c>
      <c r="U45" s="284">
        <v>9</v>
      </c>
      <c r="V45" s="112">
        <f t="shared" si="1"/>
        <v>11.25</v>
      </c>
      <c r="W45" s="2"/>
    </row>
    <row r="46" spans="1:23" ht="15">
      <c r="A46" s="7"/>
      <c r="B46" s="33" t="s">
        <v>40</v>
      </c>
      <c r="C46" s="109">
        <v>0.3</v>
      </c>
      <c r="D46" s="109">
        <v>0.3</v>
      </c>
      <c r="E46" s="109">
        <v>0.4</v>
      </c>
      <c r="F46" s="109">
        <v>0.5</v>
      </c>
      <c r="G46" s="109">
        <v>0.6</v>
      </c>
      <c r="H46" s="109">
        <v>0.9</v>
      </c>
      <c r="I46" s="109">
        <v>0.8</v>
      </c>
      <c r="J46" s="109">
        <v>1</v>
      </c>
      <c r="K46" s="109">
        <v>1</v>
      </c>
      <c r="L46" s="109">
        <v>1.2</v>
      </c>
      <c r="M46" s="109">
        <v>1.4</v>
      </c>
      <c r="N46" s="109">
        <v>1.4</v>
      </c>
      <c r="O46" s="109">
        <v>1.3</v>
      </c>
      <c r="P46" s="109">
        <v>1.3</v>
      </c>
      <c r="Q46" s="109">
        <v>1.4</v>
      </c>
      <c r="R46" s="109">
        <v>2</v>
      </c>
      <c r="S46" s="109">
        <v>2.8</v>
      </c>
      <c r="T46" s="109">
        <v>4.6</v>
      </c>
      <c r="U46" s="286">
        <v>7</v>
      </c>
      <c r="V46" s="115">
        <f t="shared" si="1"/>
        <v>7</v>
      </c>
      <c r="W46" s="2"/>
    </row>
    <row r="47" spans="1:23" ht="15">
      <c r="A47" s="7"/>
      <c r="B47" s="31" t="s">
        <v>41</v>
      </c>
      <c r="C47" s="107">
        <v>0.3</v>
      </c>
      <c r="D47" s="107">
        <v>0.3</v>
      </c>
      <c r="E47" s="107">
        <v>0.4</v>
      </c>
      <c r="F47" s="107">
        <v>0.6</v>
      </c>
      <c r="G47" s="107">
        <v>0.6</v>
      </c>
      <c r="H47" s="107">
        <v>0.7</v>
      </c>
      <c r="I47" s="107">
        <v>0.8</v>
      </c>
      <c r="J47" s="107">
        <v>1.1</v>
      </c>
      <c r="K47" s="107">
        <v>1</v>
      </c>
      <c r="L47" s="107">
        <v>1</v>
      </c>
      <c r="M47" s="107">
        <v>1.2</v>
      </c>
      <c r="N47" s="107">
        <v>1.3</v>
      </c>
      <c r="O47" s="107">
        <v>1.2</v>
      </c>
      <c r="P47" s="107">
        <v>1.1</v>
      </c>
      <c r="Q47" s="107">
        <v>1.3</v>
      </c>
      <c r="R47" s="107">
        <v>2.4</v>
      </c>
      <c r="S47" s="107">
        <v>4.2</v>
      </c>
      <c r="T47" s="107">
        <v>8.2</v>
      </c>
      <c r="U47" s="287">
        <v>11.9</v>
      </c>
      <c r="V47" s="116">
        <f t="shared" si="1"/>
        <v>11.9</v>
      </c>
      <c r="W47" s="2"/>
    </row>
    <row r="48" spans="1:23" ht="15">
      <c r="A48" s="7"/>
      <c r="B48" s="31" t="s">
        <v>42</v>
      </c>
      <c r="C48" s="95">
        <v>0.1</v>
      </c>
      <c r="D48" s="95">
        <v>0.1</v>
      </c>
      <c r="E48" s="95">
        <v>0.2</v>
      </c>
      <c r="F48" s="95">
        <v>0.2</v>
      </c>
      <c r="G48" s="95">
        <v>0.1</v>
      </c>
      <c r="H48" s="95">
        <v>0.2</v>
      </c>
      <c r="I48" s="95">
        <v>0.2</v>
      </c>
      <c r="J48" s="95">
        <v>1</v>
      </c>
      <c r="K48" s="95">
        <v>0.2</v>
      </c>
      <c r="L48" s="95">
        <v>0.2</v>
      </c>
      <c r="M48" s="95">
        <v>0.3</v>
      </c>
      <c r="N48" s="95">
        <v>0.4</v>
      </c>
      <c r="O48" s="95">
        <v>0.3</v>
      </c>
      <c r="P48" s="95">
        <v>0.3</v>
      </c>
      <c r="Q48" s="95">
        <v>0.5</v>
      </c>
      <c r="R48" s="95">
        <v>1.1</v>
      </c>
      <c r="S48" s="95">
        <v>2.1</v>
      </c>
      <c r="T48" s="95">
        <v>5.6</v>
      </c>
      <c r="U48" s="284">
        <v>9</v>
      </c>
      <c r="V48" s="112">
        <f>U48/K48</f>
        <v>45</v>
      </c>
      <c r="W48" s="2"/>
    </row>
    <row r="49" spans="1:23" ht="15">
      <c r="A49" s="7"/>
      <c r="B49" s="31" t="s">
        <v>43</v>
      </c>
      <c r="C49" s="97">
        <v>0.1</v>
      </c>
      <c r="D49" s="97">
        <v>0.1</v>
      </c>
      <c r="E49" s="97">
        <v>0.1</v>
      </c>
      <c r="F49" s="97">
        <v>0.2</v>
      </c>
      <c r="G49" s="97">
        <v>0.1</v>
      </c>
      <c r="H49" s="97">
        <v>0.2</v>
      </c>
      <c r="I49" s="97">
        <v>0.2</v>
      </c>
      <c r="J49" s="97">
        <v>0.3</v>
      </c>
      <c r="K49" s="97">
        <v>0.2</v>
      </c>
      <c r="L49" s="97">
        <v>0.2</v>
      </c>
      <c r="M49" s="97">
        <v>0.3</v>
      </c>
      <c r="N49" s="97">
        <v>0.2</v>
      </c>
      <c r="O49" s="97">
        <v>0.3</v>
      </c>
      <c r="P49" s="97">
        <v>0.3</v>
      </c>
      <c r="Q49" s="97">
        <v>0.3</v>
      </c>
      <c r="R49" s="97">
        <v>0.6</v>
      </c>
      <c r="S49" s="97">
        <v>0.9</v>
      </c>
      <c r="T49" s="97">
        <v>2.7</v>
      </c>
      <c r="U49" s="283">
        <v>3.7</v>
      </c>
      <c r="V49" s="113">
        <f t="shared" si="1"/>
        <v>18.5</v>
      </c>
      <c r="W49" s="2"/>
    </row>
    <row r="50" spans="1:23" ht="15.75">
      <c r="A50" s="7"/>
      <c r="B50" s="126" t="s">
        <v>39</v>
      </c>
      <c r="C50" s="140">
        <v>0.7</v>
      </c>
      <c r="D50" s="140">
        <v>0.7</v>
      </c>
      <c r="E50" s="140">
        <v>0.6</v>
      </c>
      <c r="F50" s="140">
        <v>0.7</v>
      </c>
      <c r="G50" s="140">
        <v>0.7</v>
      </c>
      <c r="H50" s="140">
        <v>0.6</v>
      </c>
      <c r="I50" s="140">
        <v>0.7</v>
      </c>
      <c r="J50" s="140">
        <v>0.7</v>
      </c>
      <c r="K50" s="140">
        <v>0.8</v>
      </c>
      <c r="L50" s="140">
        <v>1</v>
      </c>
      <c r="M50" s="140">
        <v>1.1</v>
      </c>
      <c r="N50" s="140">
        <v>1</v>
      </c>
      <c r="O50" s="140">
        <v>1.4</v>
      </c>
      <c r="P50" s="140">
        <v>1.9</v>
      </c>
      <c r="Q50" s="140">
        <v>2.7</v>
      </c>
      <c r="R50" s="140">
        <v>3.4</v>
      </c>
      <c r="S50" s="140">
        <v>4.1</v>
      </c>
      <c r="T50" s="316">
        <v>4.9</v>
      </c>
      <c r="U50" s="140">
        <v>4.9</v>
      </c>
      <c r="V50" s="127">
        <f t="shared" si="1"/>
        <v>6.125</v>
      </c>
      <c r="W50" s="2"/>
    </row>
    <row r="51" spans="1:23" ht="15">
      <c r="A51" s="5"/>
      <c r="B51" s="123" t="s">
        <v>0</v>
      </c>
      <c r="C51" s="124">
        <v>0.2</v>
      </c>
      <c r="D51" s="124">
        <v>0.2</v>
      </c>
      <c r="E51" s="124">
        <v>0.2</v>
      </c>
      <c r="F51" s="124">
        <v>0.2</v>
      </c>
      <c r="G51" s="124">
        <v>0.2</v>
      </c>
      <c r="H51" s="124">
        <v>0.2</v>
      </c>
      <c r="I51" s="124">
        <v>0.3</v>
      </c>
      <c r="J51" s="124">
        <v>0.2</v>
      </c>
      <c r="K51" s="124">
        <v>0.3</v>
      </c>
      <c r="L51" s="125">
        <v>0.4</v>
      </c>
      <c r="M51" s="125">
        <v>0.4</v>
      </c>
      <c r="N51" s="125">
        <v>0.4</v>
      </c>
      <c r="O51" s="125">
        <v>0.6</v>
      </c>
      <c r="P51" s="125">
        <v>0.8</v>
      </c>
      <c r="Q51" s="125">
        <v>1.2</v>
      </c>
      <c r="R51" s="125">
        <v>1.6</v>
      </c>
      <c r="S51" s="125">
        <v>2</v>
      </c>
      <c r="T51" s="125">
        <v>2.4</v>
      </c>
      <c r="U51" s="288">
        <v>2.5</v>
      </c>
      <c r="V51" s="116">
        <f t="shared" si="1"/>
        <v>8.333333333333334</v>
      </c>
      <c r="W51" s="2"/>
    </row>
    <row r="52" spans="1:23" ht="15">
      <c r="A52" s="5"/>
      <c r="B52" s="106" t="s">
        <v>1</v>
      </c>
      <c r="C52" s="86">
        <v>1.2</v>
      </c>
      <c r="D52" s="86">
        <v>1.1</v>
      </c>
      <c r="E52" s="86">
        <v>1</v>
      </c>
      <c r="F52" s="86">
        <v>1.2</v>
      </c>
      <c r="G52" s="86">
        <v>1.2</v>
      </c>
      <c r="H52" s="86">
        <v>1.1</v>
      </c>
      <c r="I52" s="86">
        <v>1.1</v>
      </c>
      <c r="J52" s="86">
        <v>1.2</v>
      </c>
      <c r="K52" s="86">
        <v>1.3</v>
      </c>
      <c r="L52" s="81">
        <v>1.6</v>
      </c>
      <c r="M52" s="81">
        <v>1.8</v>
      </c>
      <c r="N52" s="81">
        <v>1.6</v>
      </c>
      <c r="O52" s="81">
        <v>2.3</v>
      </c>
      <c r="P52" s="81">
        <v>3.1</v>
      </c>
      <c r="Q52" s="81">
        <v>4.2</v>
      </c>
      <c r="R52" s="81">
        <v>5.2</v>
      </c>
      <c r="S52" s="81">
        <v>6.3</v>
      </c>
      <c r="T52" s="81">
        <v>7.5</v>
      </c>
      <c r="U52" s="276">
        <v>7.3</v>
      </c>
      <c r="V52" s="113">
        <f t="shared" si="1"/>
        <v>5.615384615384615</v>
      </c>
      <c r="W52" s="2"/>
    </row>
    <row r="53" spans="1:23" ht="15">
      <c r="A53" s="10"/>
      <c r="B53" s="90" t="s">
        <v>45</v>
      </c>
      <c r="C53" s="119">
        <v>0.9</v>
      </c>
      <c r="D53" s="119">
        <v>0.8</v>
      </c>
      <c r="E53" s="119">
        <v>0.8</v>
      </c>
      <c r="F53" s="119">
        <v>1</v>
      </c>
      <c r="G53" s="119">
        <v>0.9</v>
      </c>
      <c r="H53" s="119">
        <v>0.8</v>
      </c>
      <c r="I53" s="119">
        <v>0.9</v>
      </c>
      <c r="J53" s="119">
        <v>0.9</v>
      </c>
      <c r="K53" s="119">
        <v>1</v>
      </c>
      <c r="L53" s="119">
        <v>1.3</v>
      </c>
      <c r="M53" s="119">
        <v>1.3</v>
      </c>
      <c r="N53" s="119">
        <v>1.3</v>
      </c>
      <c r="O53" s="119">
        <v>1.8</v>
      </c>
      <c r="P53" s="119">
        <v>2.3</v>
      </c>
      <c r="Q53" s="119">
        <v>3.2</v>
      </c>
      <c r="R53" s="119">
        <v>3.9</v>
      </c>
      <c r="S53" s="119">
        <v>4.6</v>
      </c>
      <c r="T53" s="119">
        <v>5.6</v>
      </c>
      <c r="U53" s="289">
        <v>5.6</v>
      </c>
      <c r="V53" s="114">
        <f t="shared" si="1"/>
        <v>5.6</v>
      </c>
      <c r="W53" s="68"/>
    </row>
    <row r="54" spans="1:23" ht="15">
      <c r="A54" s="10"/>
      <c r="B54" s="31" t="s">
        <v>46</v>
      </c>
      <c r="C54" s="83">
        <v>0.6</v>
      </c>
      <c r="D54" s="83">
        <v>0.5</v>
      </c>
      <c r="E54" s="83">
        <v>0.5</v>
      </c>
      <c r="F54" s="83">
        <v>0.6</v>
      </c>
      <c r="G54" s="83">
        <v>0.6</v>
      </c>
      <c r="H54" s="83">
        <v>0.6</v>
      </c>
      <c r="I54" s="83">
        <v>0.5</v>
      </c>
      <c r="J54" s="83">
        <v>0.5</v>
      </c>
      <c r="K54" s="83">
        <v>0.6</v>
      </c>
      <c r="L54" s="83">
        <v>0.8</v>
      </c>
      <c r="M54" s="83">
        <v>0.8</v>
      </c>
      <c r="N54" s="83">
        <v>0.8</v>
      </c>
      <c r="O54" s="83">
        <v>1.2</v>
      </c>
      <c r="P54" s="83">
        <v>1.6</v>
      </c>
      <c r="Q54" s="83">
        <v>2.3</v>
      </c>
      <c r="R54" s="83">
        <v>3.1</v>
      </c>
      <c r="S54" s="83">
        <v>4</v>
      </c>
      <c r="T54" s="83">
        <v>4.5</v>
      </c>
      <c r="U54" s="240">
        <v>4.3</v>
      </c>
      <c r="V54" s="112">
        <f t="shared" si="1"/>
        <v>7.166666666666667</v>
      </c>
      <c r="W54" s="68"/>
    </row>
    <row r="55" spans="1:23" ht="15">
      <c r="A55" s="10"/>
      <c r="B55" s="33" t="s">
        <v>40</v>
      </c>
      <c r="C55" s="110">
        <v>0.2</v>
      </c>
      <c r="D55" s="110">
        <v>0.2</v>
      </c>
      <c r="E55" s="110">
        <v>0.2</v>
      </c>
      <c r="F55" s="110">
        <v>0.2</v>
      </c>
      <c r="G55" s="110">
        <v>0.2</v>
      </c>
      <c r="H55" s="110">
        <v>0.2</v>
      </c>
      <c r="I55" s="110">
        <v>0.2</v>
      </c>
      <c r="J55" s="110">
        <v>0.2</v>
      </c>
      <c r="K55" s="110">
        <v>0.3</v>
      </c>
      <c r="L55" s="110">
        <v>0.4</v>
      </c>
      <c r="M55" s="110">
        <v>0.5</v>
      </c>
      <c r="N55" s="110">
        <v>0.4</v>
      </c>
      <c r="O55" s="110">
        <v>0.7</v>
      </c>
      <c r="P55" s="110">
        <v>1</v>
      </c>
      <c r="Q55" s="110">
        <v>1.5</v>
      </c>
      <c r="R55" s="110">
        <v>2.1</v>
      </c>
      <c r="S55" s="110">
        <v>2.7</v>
      </c>
      <c r="T55" s="110">
        <v>3.2</v>
      </c>
      <c r="U55" s="290">
        <v>2.9</v>
      </c>
      <c r="V55" s="115">
        <f t="shared" si="1"/>
        <v>9.666666666666666</v>
      </c>
      <c r="W55" s="68"/>
    </row>
    <row r="56" spans="1:23" ht="15">
      <c r="A56" s="10"/>
      <c r="B56" s="31" t="s">
        <v>41</v>
      </c>
      <c r="C56" s="120">
        <v>0.7</v>
      </c>
      <c r="D56" s="120">
        <v>0.6</v>
      </c>
      <c r="E56" s="120">
        <v>0.6</v>
      </c>
      <c r="F56" s="120">
        <v>0.7</v>
      </c>
      <c r="G56" s="120">
        <v>0.7</v>
      </c>
      <c r="H56" s="120">
        <v>0.7</v>
      </c>
      <c r="I56" s="120">
        <v>0.7</v>
      </c>
      <c r="J56" s="120">
        <v>0.8</v>
      </c>
      <c r="K56" s="120">
        <v>0.9</v>
      </c>
      <c r="L56" s="120">
        <v>1.2</v>
      </c>
      <c r="M56" s="120">
        <v>1.3</v>
      </c>
      <c r="N56" s="120">
        <v>1.2</v>
      </c>
      <c r="O56" s="120">
        <v>1.8</v>
      </c>
      <c r="P56" s="120">
        <v>2.5</v>
      </c>
      <c r="Q56" s="120">
        <v>3.4</v>
      </c>
      <c r="R56" s="120">
        <v>4.4</v>
      </c>
      <c r="S56" s="120">
        <v>5.4</v>
      </c>
      <c r="T56" s="120">
        <v>6.3</v>
      </c>
      <c r="U56" s="291">
        <v>6.1</v>
      </c>
      <c r="V56" s="116">
        <f t="shared" si="1"/>
        <v>6.777777777777777</v>
      </c>
      <c r="W56" s="2"/>
    </row>
    <row r="57" spans="1:23" ht="15">
      <c r="A57" s="10"/>
      <c r="B57" s="31" t="s">
        <v>42</v>
      </c>
      <c r="C57" s="83">
        <v>0.8</v>
      </c>
      <c r="D57" s="83">
        <v>0.9</v>
      </c>
      <c r="E57" s="83">
        <v>0.8</v>
      </c>
      <c r="F57" s="83">
        <v>0.9</v>
      </c>
      <c r="G57" s="83">
        <v>0.8</v>
      </c>
      <c r="H57" s="83">
        <v>0.6</v>
      </c>
      <c r="I57" s="83">
        <v>0.8</v>
      </c>
      <c r="J57" s="83">
        <v>0.7</v>
      </c>
      <c r="K57" s="83">
        <v>0.8</v>
      </c>
      <c r="L57" s="83">
        <v>0.8</v>
      </c>
      <c r="M57" s="83">
        <v>0.9</v>
      </c>
      <c r="N57" s="83">
        <v>0.8</v>
      </c>
      <c r="O57" s="83">
        <v>1</v>
      </c>
      <c r="P57" s="83">
        <v>1.3</v>
      </c>
      <c r="Q57" s="83">
        <v>2</v>
      </c>
      <c r="R57" s="83">
        <v>2.5</v>
      </c>
      <c r="S57" s="83">
        <v>3.1</v>
      </c>
      <c r="T57" s="83">
        <v>4.5</v>
      </c>
      <c r="U57" s="240">
        <v>4.9</v>
      </c>
      <c r="V57" s="112">
        <f t="shared" si="1"/>
        <v>6.125</v>
      </c>
      <c r="W57" s="2"/>
    </row>
    <row r="58" spans="1:23" ht="15">
      <c r="A58" s="80"/>
      <c r="B58" s="89" t="s">
        <v>43</v>
      </c>
      <c r="C58" s="121">
        <v>1.1</v>
      </c>
      <c r="D58" s="121">
        <v>0.9</v>
      </c>
      <c r="E58" s="121">
        <v>0.9</v>
      </c>
      <c r="F58" s="121">
        <v>1</v>
      </c>
      <c r="G58" s="121">
        <v>1</v>
      </c>
      <c r="H58" s="121">
        <v>0.7</v>
      </c>
      <c r="I58" s="121">
        <v>0.8</v>
      </c>
      <c r="J58" s="121">
        <v>0.8</v>
      </c>
      <c r="K58" s="121">
        <v>0.8</v>
      </c>
      <c r="L58" s="121">
        <v>1</v>
      </c>
      <c r="M58" s="121">
        <v>1</v>
      </c>
      <c r="N58" s="121">
        <v>0.8</v>
      </c>
      <c r="O58" s="121">
        <v>1</v>
      </c>
      <c r="P58" s="121">
        <v>1.3</v>
      </c>
      <c r="Q58" s="121">
        <v>1.6</v>
      </c>
      <c r="R58" s="121">
        <v>1.9</v>
      </c>
      <c r="S58" s="121">
        <v>2.3</v>
      </c>
      <c r="T58" s="121">
        <v>2.8</v>
      </c>
      <c r="U58" s="292">
        <v>2.9</v>
      </c>
      <c r="V58" s="117">
        <f t="shared" si="1"/>
        <v>3.6249999999999996</v>
      </c>
      <c r="W58" s="80"/>
    </row>
    <row r="59" spans="1:23" ht="15.75">
      <c r="A59" s="80"/>
      <c r="B59" s="18" t="s">
        <v>88</v>
      </c>
      <c r="C59" s="161">
        <v>1.4</v>
      </c>
      <c r="D59" s="161">
        <v>1.3</v>
      </c>
      <c r="E59" s="161">
        <v>1.3</v>
      </c>
      <c r="F59" s="161">
        <v>1.6</v>
      </c>
      <c r="G59" s="161">
        <v>1.8</v>
      </c>
      <c r="H59" s="161">
        <v>1.9</v>
      </c>
      <c r="I59" s="161">
        <v>2.1</v>
      </c>
      <c r="J59" s="161">
        <v>2.5</v>
      </c>
      <c r="K59" s="161">
        <v>2.2</v>
      </c>
      <c r="L59" s="161">
        <v>1.7</v>
      </c>
      <c r="M59" s="161">
        <v>1.4</v>
      </c>
      <c r="N59" s="161">
        <v>1.3</v>
      </c>
      <c r="O59" s="161">
        <v>1.5</v>
      </c>
      <c r="P59" s="161">
        <v>1.4</v>
      </c>
      <c r="Q59" s="161">
        <v>1.6</v>
      </c>
      <c r="R59" s="161">
        <v>1.7</v>
      </c>
      <c r="S59" s="161">
        <v>2.1</v>
      </c>
      <c r="T59" s="315">
        <v>3.2</v>
      </c>
      <c r="U59" s="161">
        <v>4.3</v>
      </c>
      <c r="V59" s="304">
        <f t="shared" si="1"/>
        <v>1.9545454545454544</v>
      </c>
      <c r="W59" s="80"/>
    </row>
    <row r="60" spans="1:23" ht="15">
      <c r="A60" s="80"/>
      <c r="B60" s="27" t="s">
        <v>0</v>
      </c>
      <c r="C60" s="207">
        <v>0.6</v>
      </c>
      <c r="D60" s="207">
        <v>0.6</v>
      </c>
      <c r="E60" s="207">
        <v>0.7</v>
      </c>
      <c r="F60" s="207">
        <v>0.8</v>
      </c>
      <c r="G60" s="207">
        <v>0.9</v>
      </c>
      <c r="H60" s="207">
        <v>1</v>
      </c>
      <c r="I60" s="207">
        <v>1.1</v>
      </c>
      <c r="J60" s="207">
        <v>1.3</v>
      </c>
      <c r="K60" s="207">
        <v>1.1</v>
      </c>
      <c r="L60" s="193">
        <v>0.9</v>
      </c>
      <c r="M60" s="193">
        <v>0.7</v>
      </c>
      <c r="N60" s="193">
        <v>0.7</v>
      </c>
      <c r="O60" s="194">
        <v>0.8</v>
      </c>
      <c r="P60" s="193">
        <v>0.8</v>
      </c>
      <c r="Q60" s="193">
        <v>0.9</v>
      </c>
      <c r="R60" s="193">
        <v>1</v>
      </c>
      <c r="S60" s="193">
        <v>1.2</v>
      </c>
      <c r="T60" s="218">
        <v>1.8</v>
      </c>
      <c r="U60" s="305">
        <v>2.5</v>
      </c>
      <c r="V60" s="310">
        <f t="shared" si="1"/>
        <v>2.2727272727272725</v>
      </c>
      <c r="W60" s="80"/>
    </row>
    <row r="61" spans="1:23" ht="15">
      <c r="A61" s="80"/>
      <c r="B61" s="28" t="s">
        <v>1</v>
      </c>
      <c r="C61" s="209">
        <v>2.1</v>
      </c>
      <c r="D61" s="209">
        <v>1.9</v>
      </c>
      <c r="E61" s="209">
        <v>2</v>
      </c>
      <c r="F61" s="209">
        <v>2.4</v>
      </c>
      <c r="G61" s="209">
        <v>2.7</v>
      </c>
      <c r="H61" s="209">
        <v>2.8</v>
      </c>
      <c r="I61" s="209">
        <v>3.1</v>
      </c>
      <c r="J61" s="209">
        <v>3.8</v>
      </c>
      <c r="K61" s="209">
        <v>3.2</v>
      </c>
      <c r="L61" s="203">
        <v>2.5</v>
      </c>
      <c r="M61" s="203">
        <v>2.1</v>
      </c>
      <c r="N61" s="203">
        <v>2</v>
      </c>
      <c r="O61" s="204">
        <v>2.2</v>
      </c>
      <c r="P61" s="203">
        <v>2</v>
      </c>
      <c r="Q61" s="203">
        <v>2.3</v>
      </c>
      <c r="R61" s="203">
        <v>2.4</v>
      </c>
      <c r="S61" s="203">
        <v>3.1</v>
      </c>
      <c r="T61" s="203">
        <v>4.7</v>
      </c>
      <c r="U61" s="306">
        <v>6.2</v>
      </c>
      <c r="V61" s="308">
        <f t="shared" si="1"/>
        <v>1.9375</v>
      </c>
      <c r="W61" s="80"/>
    </row>
    <row r="62" spans="1:23" ht="15">
      <c r="A62" s="80"/>
      <c r="B62" s="90" t="s">
        <v>45</v>
      </c>
      <c r="C62" s="119">
        <v>1.8</v>
      </c>
      <c r="D62" s="119">
        <v>1.6</v>
      </c>
      <c r="E62" s="119">
        <v>1.7</v>
      </c>
      <c r="F62" s="119">
        <v>2</v>
      </c>
      <c r="G62" s="119">
        <v>2.2</v>
      </c>
      <c r="H62" s="119">
        <v>2.2</v>
      </c>
      <c r="I62" s="119">
        <v>2.5</v>
      </c>
      <c r="J62" s="119">
        <v>3</v>
      </c>
      <c r="K62" s="119">
        <v>2.6</v>
      </c>
      <c r="L62" s="119">
        <v>2</v>
      </c>
      <c r="M62" s="119">
        <v>1.7</v>
      </c>
      <c r="N62" s="119">
        <v>1.6</v>
      </c>
      <c r="O62" s="119">
        <v>1.8</v>
      </c>
      <c r="P62" s="119">
        <v>1.7</v>
      </c>
      <c r="Q62" s="119">
        <v>1.8</v>
      </c>
      <c r="R62" s="119">
        <v>2</v>
      </c>
      <c r="S62" s="119">
        <v>2.4</v>
      </c>
      <c r="T62" s="119">
        <v>3.8</v>
      </c>
      <c r="U62" s="289">
        <v>4.9</v>
      </c>
      <c r="V62" s="300">
        <f t="shared" si="1"/>
        <v>1.8846153846153846</v>
      </c>
      <c r="W62" s="80"/>
    </row>
    <row r="63" spans="1:23" ht="15">
      <c r="A63" s="80"/>
      <c r="B63" s="31" t="s">
        <v>46</v>
      </c>
      <c r="C63" s="83">
        <v>1</v>
      </c>
      <c r="D63" s="83">
        <v>0.9</v>
      </c>
      <c r="E63" s="83">
        <v>1</v>
      </c>
      <c r="F63" s="83">
        <v>1.3</v>
      </c>
      <c r="G63" s="83">
        <v>1.6</v>
      </c>
      <c r="H63" s="83">
        <v>1.7</v>
      </c>
      <c r="I63" s="83">
        <v>1.9</v>
      </c>
      <c r="J63" s="83">
        <v>2.2</v>
      </c>
      <c r="K63" s="83">
        <v>1.8</v>
      </c>
      <c r="L63" s="83">
        <v>1.5</v>
      </c>
      <c r="M63" s="83">
        <v>1.2</v>
      </c>
      <c r="N63" s="83">
        <v>1.1</v>
      </c>
      <c r="O63" s="83">
        <v>1.3</v>
      </c>
      <c r="P63" s="83">
        <v>1.2</v>
      </c>
      <c r="Q63" s="83">
        <v>1.4</v>
      </c>
      <c r="R63" s="83">
        <v>1.5</v>
      </c>
      <c r="S63" s="83">
        <v>2</v>
      </c>
      <c r="T63" s="83">
        <v>2.9</v>
      </c>
      <c r="U63" s="240">
        <v>4.1</v>
      </c>
      <c r="V63" s="301">
        <f t="shared" si="1"/>
        <v>2.2777777777777777</v>
      </c>
      <c r="W63" s="80"/>
    </row>
    <row r="64" spans="1:23" ht="15">
      <c r="A64" s="80"/>
      <c r="B64" s="33" t="s">
        <v>40</v>
      </c>
      <c r="C64" s="110">
        <v>0.4</v>
      </c>
      <c r="D64" s="110">
        <v>0.5</v>
      </c>
      <c r="E64" s="110">
        <v>0.5</v>
      </c>
      <c r="F64" s="110">
        <v>0.6</v>
      </c>
      <c r="G64" s="110">
        <v>0.9</v>
      </c>
      <c r="H64" s="110">
        <v>1</v>
      </c>
      <c r="I64" s="110">
        <v>1.2</v>
      </c>
      <c r="J64" s="110">
        <v>1.5</v>
      </c>
      <c r="K64" s="110">
        <v>1.3</v>
      </c>
      <c r="L64" s="110">
        <v>1</v>
      </c>
      <c r="M64" s="110">
        <v>0.8</v>
      </c>
      <c r="N64" s="110">
        <v>0.7</v>
      </c>
      <c r="O64" s="110">
        <v>0.8</v>
      </c>
      <c r="P64" s="110">
        <v>0.8</v>
      </c>
      <c r="Q64" s="110">
        <v>0.8</v>
      </c>
      <c r="R64" s="110">
        <v>0.9</v>
      </c>
      <c r="S64" s="110">
        <v>1.2</v>
      </c>
      <c r="T64" s="110">
        <v>1.7</v>
      </c>
      <c r="U64" s="290">
        <v>2.4</v>
      </c>
      <c r="V64" s="302">
        <f t="shared" si="1"/>
        <v>1.846153846153846</v>
      </c>
      <c r="W64" s="80"/>
    </row>
    <row r="65" spans="1:23" ht="15">
      <c r="A65" s="80"/>
      <c r="B65" s="31" t="s">
        <v>41</v>
      </c>
      <c r="C65" s="120">
        <v>1</v>
      </c>
      <c r="D65" s="120">
        <v>1</v>
      </c>
      <c r="E65" s="120">
        <v>1</v>
      </c>
      <c r="F65" s="120">
        <v>1.3</v>
      </c>
      <c r="G65" s="120">
        <v>1.6</v>
      </c>
      <c r="H65" s="120">
        <v>1.7</v>
      </c>
      <c r="I65" s="120">
        <v>1.9</v>
      </c>
      <c r="J65" s="120">
        <v>2.3</v>
      </c>
      <c r="K65" s="120">
        <v>2</v>
      </c>
      <c r="L65" s="120">
        <v>1.6</v>
      </c>
      <c r="M65" s="120">
        <v>1.3</v>
      </c>
      <c r="N65" s="120">
        <v>1.2</v>
      </c>
      <c r="O65" s="120">
        <v>1.4</v>
      </c>
      <c r="P65" s="120">
        <v>1.3</v>
      </c>
      <c r="Q65" s="120">
        <v>1.5</v>
      </c>
      <c r="R65" s="120">
        <v>1.7</v>
      </c>
      <c r="S65" s="120">
        <v>2.2</v>
      </c>
      <c r="T65" s="120">
        <v>3.4</v>
      </c>
      <c r="U65" s="291">
        <v>4.6</v>
      </c>
      <c r="V65" s="309">
        <f t="shared" si="1"/>
        <v>2.3</v>
      </c>
      <c r="W65" s="80"/>
    </row>
    <row r="66" spans="1:23" ht="15">
      <c r="A66" s="80"/>
      <c r="B66" s="31" t="s">
        <v>42</v>
      </c>
      <c r="C66" s="83">
        <v>3.7</v>
      </c>
      <c r="D66" s="83">
        <v>3.3</v>
      </c>
      <c r="E66" s="83">
        <v>3.6</v>
      </c>
      <c r="F66" s="83">
        <v>4</v>
      </c>
      <c r="G66" s="83">
        <v>4.1</v>
      </c>
      <c r="H66" s="83">
        <v>4.3</v>
      </c>
      <c r="I66" s="83">
        <v>4.9</v>
      </c>
      <c r="J66" s="83">
        <v>5.6</v>
      </c>
      <c r="K66" s="83">
        <v>4.7</v>
      </c>
      <c r="L66" s="83">
        <v>3.4</v>
      </c>
      <c r="M66" s="83">
        <v>3.2</v>
      </c>
      <c r="N66" s="83">
        <v>3.1</v>
      </c>
      <c r="O66" s="83">
        <v>3.1</v>
      </c>
      <c r="P66" s="83">
        <v>3</v>
      </c>
      <c r="Q66" s="83">
        <v>3.4</v>
      </c>
      <c r="R66" s="83">
        <v>3.4</v>
      </c>
      <c r="S66" s="83">
        <v>4</v>
      </c>
      <c r="T66" s="83">
        <v>6.1</v>
      </c>
      <c r="U66" s="240">
        <v>8.3</v>
      </c>
      <c r="V66" s="301">
        <f t="shared" si="1"/>
        <v>1.7659574468085106</v>
      </c>
      <c r="W66" s="80"/>
    </row>
    <row r="67" spans="1:23" ht="15">
      <c r="A67" s="80"/>
      <c r="B67" s="89" t="s">
        <v>43</v>
      </c>
      <c r="C67" s="121">
        <v>1.7</v>
      </c>
      <c r="D67" s="121">
        <v>1.3</v>
      </c>
      <c r="E67" s="121">
        <v>1.3</v>
      </c>
      <c r="F67" s="121">
        <v>1.5</v>
      </c>
      <c r="G67" s="121">
        <v>1.6</v>
      </c>
      <c r="H67" s="121">
        <v>1.4</v>
      </c>
      <c r="I67" s="121">
        <v>1.7</v>
      </c>
      <c r="J67" s="121">
        <v>1.9</v>
      </c>
      <c r="K67" s="121">
        <v>1.6</v>
      </c>
      <c r="L67" s="121">
        <v>1.3</v>
      </c>
      <c r="M67" s="121">
        <v>1.1</v>
      </c>
      <c r="N67" s="121">
        <v>0.9</v>
      </c>
      <c r="O67" s="121">
        <v>1.1</v>
      </c>
      <c r="P67" s="121">
        <v>1</v>
      </c>
      <c r="Q67" s="121">
        <v>1.1</v>
      </c>
      <c r="R67" s="121">
        <v>1</v>
      </c>
      <c r="S67" s="121">
        <v>1.3</v>
      </c>
      <c r="T67" s="121">
        <v>2</v>
      </c>
      <c r="U67" s="292">
        <v>2.5</v>
      </c>
      <c r="V67" s="307">
        <f t="shared" si="1"/>
        <v>1.5625</v>
      </c>
      <c r="W67" s="80"/>
    </row>
    <row r="68" spans="1:23" ht="15.75">
      <c r="A68" s="10"/>
      <c r="B68" s="323" t="s">
        <v>32</v>
      </c>
      <c r="C68" s="161">
        <v>0.2</v>
      </c>
      <c r="D68" s="161">
        <v>0.2</v>
      </c>
      <c r="E68" s="161">
        <v>0.2</v>
      </c>
      <c r="F68" s="161">
        <v>0.3</v>
      </c>
      <c r="G68" s="161">
        <v>0.4</v>
      </c>
      <c r="H68" s="161">
        <v>0.4</v>
      </c>
      <c r="I68" s="161">
        <v>0.5</v>
      </c>
      <c r="J68" s="161">
        <v>0.5</v>
      </c>
      <c r="K68" s="161">
        <v>0.4</v>
      </c>
      <c r="L68" s="161">
        <v>0.4</v>
      </c>
      <c r="M68" s="161">
        <v>0.5</v>
      </c>
      <c r="N68" s="161">
        <v>0.6</v>
      </c>
      <c r="O68" s="161">
        <v>0.7</v>
      </c>
      <c r="P68" s="161">
        <v>0.8</v>
      </c>
      <c r="Q68" s="161">
        <v>1.2</v>
      </c>
      <c r="R68" s="161">
        <v>1.4</v>
      </c>
      <c r="S68" s="161">
        <v>1.8</v>
      </c>
      <c r="T68" s="315">
        <v>2.4</v>
      </c>
      <c r="U68" s="161">
        <v>3.2</v>
      </c>
      <c r="V68" s="161">
        <f t="shared" si="1"/>
        <v>8</v>
      </c>
      <c r="W68" s="80"/>
    </row>
    <row r="69" spans="1:23" ht="15">
      <c r="A69" s="10"/>
      <c r="B69" s="31" t="s">
        <v>0</v>
      </c>
      <c r="C69" s="220">
        <v>0.1</v>
      </c>
      <c r="D69" s="220">
        <v>0.1</v>
      </c>
      <c r="E69" s="220">
        <v>0.1</v>
      </c>
      <c r="F69" s="220">
        <v>0.2</v>
      </c>
      <c r="G69" s="220">
        <v>0.2</v>
      </c>
      <c r="H69" s="220">
        <v>0.3</v>
      </c>
      <c r="I69" s="220">
        <v>0.3</v>
      </c>
      <c r="J69" s="220">
        <v>0.3</v>
      </c>
      <c r="K69" s="220">
        <v>0.3</v>
      </c>
      <c r="L69" s="85">
        <v>0.2</v>
      </c>
      <c r="M69" s="85">
        <v>0.3</v>
      </c>
      <c r="N69" s="85">
        <v>0.4</v>
      </c>
      <c r="O69" s="118">
        <v>0.4</v>
      </c>
      <c r="P69" s="85">
        <v>0.5</v>
      </c>
      <c r="Q69" s="85">
        <v>0.7</v>
      </c>
      <c r="R69" s="85">
        <v>0.8</v>
      </c>
      <c r="S69" s="85">
        <v>1.1</v>
      </c>
      <c r="T69" s="223">
        <v>1.4</v>
      </c>
      <c r="U69" s="319">
        <v>1.9</v>
      </c>
      <c r="V69" s="321">
        <f t="shared" si="1"/>
        <v>6.333333333333333</v>
      </c>
      <c r="W69" s="80"/>
    </row>
    <row r="70" spans="1:23" ht="15">
      <c r="A70" s="10"/>
      <c r="B70" s="33" t="s">
        <v>1</v>
      </c>
      <c r="C70" s="222">
        <v>0.3</v>
      </c>
      <c r="D70" s="222">
        <v>0.3</v>
      </c>
      <c r="E70" s="222">
        <v>0.3</v>
      </c>
      <c r="F70" s="222">
        <v>0.5</v>
      </c>
      <c r="G70" s="222">
        <v>0.6</v>
      </c>
      <c r="H70" s="222">
        <v>0.6</v>
      </c>
      <c r="I70" s="222">
        <v>0.8</v>
      </c>
      <c r="J70" s="222">
        <v>0.7</v>
      </c>
      <c r="K70" s="222">
        <v>0.7</v>
      </c>
      <c r="L70" s="223">
        <v>0.6</v>
      </c>
      <c r="M70" s="223">
        <v>0.8</v>
      </c>
      <c r="N70" s="223">
        <v>0.8</v>
      </c>
      <c r="O70" s="224">
        <v>1</v>
      </c>
      <c r="P70" s="131">
        <v>1.2</v>
      </c>
      <c r="Q70" s="131">
        <v>1.6</v>
      </c>
      <c r="R70" s="131">
        <v>1.9</v>
      </c>
      <c r="S70" s="131">
        <v>2.5</v>
      </c>
      <c r="T70" s="131">
        <v>3.4</v>
      </c>
      <c r="U70" s="320">
        <v>4.5</v>
      </c>
      <c r="V70" s="322">
        <f t="shared" si="1"/>
        <v>6.428571428571429</v>
      </c>
      <c r="W70" s="80"/>
    </row>
    <row r="71" spans="1:23" ht="15">
      <c r="A71" s="80"/>
      <c r="B71" s="90" t="s">
        <v>45</v>
      </c>
      <c r="C71" s="119">
        <v>0.2</v>
      </c>
      <c r="D71" s="119">
        <v>0.2</v>
      </c>
      <c r="E71" s="119">
        <v>0.2</v>
      </c>
      <c r="F71" s="119">
        <v>0.3</v>
      </c>
      <c r="G71" s="119">
        <v>0.4</v>
      </c>
      <c r="H71" s="119">
        <v>0.4</v>
      </c>
      <c r="I71" s="119">
        <v>0.5</v>
      </c>
      <c r="J71" s="119">
        <v>0.5</v>
      </c>
      <c r="K71" s="119">
        <v>0.4</v>
      </c>
      <c r="L71" s="119">
        <v>0.4</v>
      </c>
      <c r="M71" s="119">
        <v>0.5</v>
      </c>
      <c r="N71" s="119">
        <v>0.6</v>
      </c>
      <c r="O71" s="119">
        <v>0.7</v>
      </c>
      <c r="P71" s="119">
        <v>0.8</v>
      </c>
      <c r="Q71" s="119">
        <v>1.1</v>
      </c>
      <c r="R71" s="119">
        <v>1.2</v>
      </c>
      <c r="S71" s="119">
        <v>1.6</v>
      </c>
      <c r="T71" s="119">
        <v>2.1</v>
      </c>
      <c r="U71" s="289">
        <v>2.7</v>
      </c>
      <c r="V71" s="300">
        <f t="shared" si="1"/>
        <v>6.75</v>
      </c>
      <c r="W71" s="80"/>
    </row>
    <row r="72" spans="1:23" ht="15">
      <c r="A72" s="80"/>
      <c r="B72" s="31" t="s">
        <v>46</v>
      </c>
      <c r="C72" s="83">
        <v>0.2</v>
      </c>
      <c r="D72" s="83">
        <v>0.2</v>
      </c>
      <c r="E72" s="83">
        <v>0.2</v>
      </c>
      <c r="F72" s="83">
        <v>0.3</v>
      </c>
      <c r="G72" s="83">
        <v>0.5</v>
      </c>
      <c r="H72" s="83">
        <v>0.5</v>
      </c>
      <c r="I72" s="83">
        <v>0.6</v>
      </c>
      <c r="J72" s="83">
        <v>0.6</v>
      </c>
      <c r="K72" s="83">
        <v>0.5</v>
      </c>
      <c r="L72" s="83">
        <v>0.5</v>
      </c>
      <c r="M72" s="83">
        <v>0.6</v>
      </c>
      <c r="N72" s="83">
        <v>0.7</v>
      </c>
      <c r="O72" s="83">
        <v>0.8</v>
      </c>
      <c r="P72" s="83">
        <v>1</v>
      </c>
      <c r="Q72" s="83">
        <v>1.3</v>
      </c>
      <c r="R72" s="83">
        <v>1.5</v>
      </c>
      <c r="S72" s="83">
        <v>2.1</v>
      </c>
      <c r="T72" s="83">
        <v>2.7</v>
      </c>
      <c r="U72" s="240">
        <v>4</v>
      </c>
      <c r="V72" s="301">
        <f aca="true" t="shared" si="2" ref="V72:V76">U72/K72</f>
        <v>8</v>
      </c>
      <c r="W72" s="80"/>
    </row>
    <row r="73" spans="1:23" ht="15">
      <c r="A73" s="80"/>
      <c r="B73" s="33" t="s">
        <v>40</v>
      </c>
      <c r="C73" s="110">
        <v>0.1</v>
      </c>
      <c r="D73" s="110">
        <v>0.1</v>
      </c>
      <c r="E73" s="110">
        <v>0.2</v>
      </c>
      <c r="F73" s="110">
        <v>0.3</v>
      </c>
      <c r="G73" s="110">
        <v>0.4</v>
      </c>
      <c r="H73" s="110">
        <v>0.5</v>
      </c>
      <c r="I73" s="110">
        <v>0.5</v>
      </c>
      <c r="J73" s="110">
        <v>0.4</v>
      </c>
      <c r="K73" s="110">
        <v>0.4</v>
      </c>
      <c r="L73" s="110">
        <v>0.4</v>
      </c>
      <c r="M73" s="110">
        <v>0.5</v>
      </c>
      <c r="N73" s="110">
        <v>0.6</v>
      </c>
      <c r="O73" s="110">
        <v>0.7</v>
      </c>
      <c r="P73" s="110">
        <v>0.9</v>
      </c>
      <c r="Q73" s="110">
        <v>1.3</v>
      </c>
      <c r="R73" s="110">
        <v>1.6</v>
      </c>
      <c r="S73" s="110">
        <v>2.1</v>
      </c>
      <c r="T73" s="110">
        <v>3</v>
      </c>
      <c r="U73" s="290">
        <v>4</v>
      </c>
      <c r="V73" s="308">
        <f t="shared" si="2"/>
        <v>10</v>
      </c>
      <c r="W73" s="80"/>
    </row>
    <row r="74" spans="1:23" ht="15">
      <c r="A74" s="80"/>
      <c r="B74" s="31" t="s">
        <v>41</v>
      </c>
      <c r="C74" s="120">
        <v>0.2</v>
      </c>
      <c r="D74" s="120">
        <v>0.2</v>
      </c>
      <c r="E74" s="120">
        <v>0.2</v>
      </c>
      <c r="F74" s="120">
        <v>0.4</v>
      </c>
      <c r="G74" s="120">
        <v>0.5</v>
      </c>
      <c r="H74" s="120">
        <v>0.5</v>
      </c>
      <c r="I74" s="120">
        <v>0.6</v>
      </c>
      <c r="J74" s="120">
        <v>0.6</v>
      </c>
      <c r="K74" s="120">
        <v>0.6</v>
      </c>
      <c r="L74" s="120">
        <v>0.5</v>
      </c>
      <c r="M74" s="120">
        <v>0.6</v>
      </c>
      <c r="N74" s="120">
        <v>0.7</v>
      </c>
      <c r="O74" s="120">
        <v>0.9</v>
      </c>
      <c r="P74" s="120">
        <v>1</v>
      </c>
      <c r="Q74" s="120">
        <v>1.4</v>
      </c>
      <c r="R74" s="120">
        <v>1.7</v>
      </c>
      <c r="S74" s="120">
        <v>2.2</v>
      </c>
      <c r="T74" s="120">
        <v>3</v>
      </c>
      <c r="U74" s="291">
        <v>4.2</v>
      </c>
      <c r="V74" s="311">
        <f t="shared" si="2"/>
        <v>7.000000000000001</v>
      </c>
      <c r="W74" s="80"/>
    </row>
    <row r="75" spans="1:23" ht="15">
      <c r="A75" s="80"/>
      <c r="B75" s="31" t="s">
        <v>42</v>
      </c>
      <c r="C75" s="83">
        <v>0.1</v>
      </c>
      <c r="D75" s="83"/>
      <c r="E75" s="83"/>
      <c r="F75" s="83">
        <v>0.1</v>
      </c>
      <c r="G75" s="83">
        <v>0.1</v>
      </c>
      <c r="H75" s="83">
        <v>0.1</v>
      </c>
      <c r="I75" s="83">
        <v>0.2</v>
      </c>
      <c r="J75" s="83">
        <v>0.2</v>
      </c>
      <c r="K75" s="83">
        <v>0.2</v>
      </c>
      <c r="L75" s="83">
        <v>0.2</v>
      </c>
      <c r="M75" s="83">
        <v>0.1</v>
      </c>
      <c r="N75" s="83">
        <v>0.2</v>
      </c>
      <c r="O75" s="83">
        <v>0.2</v>
      </c>
      <c r="P75" s="83">
        <v>0.3</v>
      </c>
      <c r="Q75" s="83">
        <v>0.4</v>
      </c>
      <c r="R75" s="83">
        <v>0.5</v>
      </c>
      <c r="S75" s="83">
        <v>0.8</v>
      </c>
      <c r="T75" s="83">
        <v>1.2</v>
      </c>
      <c r="U75" s="240">
        <v>1.6</v>
      </c>
      <c r="V75" s="312">
        <f t="shared" si="2"/>
        <v>8</v>
      </c>
      <c r="W75" s="80"/>
    </row>
    <row r="76" spans="1:23" ht="15">
      <c r="A76" s="80"/>
      <c r="B76" s="89" t="s">
        <v>43</v>
      </c>
      <c r="C76" s="121">
        <v>0.2</v>
      </c>
      <c r="D76" s="121">
        <v>0.2</v>
      </c>
      <c r="E76" s="121">
        <v>0.2</v>
      </c>
      <c r="F76" s="121">
        <v>0.3</v>
      </c>
      <c r="G76" s="121">
        <v>0.4</v>
      </c>
      <c r="H76" s="121">
        <v>0.4</v>
      </c>
      <c r="I76" s="121">
        <v>0.5</v>
      </c>
      <c r="J76" s="121">
        <v>0.5</v>
      </c>
      <c r="K76" s="121">
        <v>0.4</v>
      </c>
      <c r="L76" s="121">
        <v>0.4</v>
      </c>
      <c r="M76" s="121">
        <v>0.4</v>
      </c>
      <c r="N76" s="121">
        <v>0.5</v>
      </c>
      <c r="O76" s="121">
        <v>0.5</v>
      </c>
      <c r="P76" s="121">
        <v>0.6</v>
      </c>
      <c r="Q76" s="121">
        <v>0.9</v>
      </c>
      <c r="R76" s="121">
        <v>1</v>
      </c>
      <c r="S76" s="121">
        <v>1.4</v>
      </c>
      <c r="T76" s="121">
        <v>1.5</v>
      </c>
      <c r="U76" s="292">
        <v>2</v>
      </c>
      <c r="V76" s="313">
        <f t="shared" si="2"/>
        <v>5</v>
      </c>
      <c r="W76" s="80"/>
    </row>
    <row r="77" spans="1:23" ht="17.25">
      <c r="A77" s="5"/>
      <c r="B77" s="67" t="s">
        <v>47</v>
      </c>
      <c r="C77" s="80"/>
      <c r="D77" s="80"/>
      <c r="E77" s="80"/>
      <c r="F77" s="80"/>
      <c r="G77" s="80"/>
      <c r="H77" s="80"/>
      <c r="I77" s="80"/>
      <c r="J77" s="80"/>
      <c r="K77" s="80"/>
      <c r="L77" s="80"/>
      <c r="M77" s="80"/>
      <c r="N77" s="80"/>
      <c r="O77" s="80"/>
      <c r="P77" s="80"/>
      <c r="Q77" s="80"/>
      <c r="R77" s="80"/>
      <c r="S77" s="80"/>
      <c r="T77" s="80"/>
      <c r="U77" s="80"/>
      <c r="V77" s="80"/>
      <c r="W77" s="80"/>
    </row>
    <row r="78" spans="1:23" ht="17.25">
      <c r="A78" s="5"/>
      <c r="B78" s="67" t="s">
        <v>49</v>
      </c>
      <c r="C78" s="80"/>
      <c r="D78" s="80"/>
      <c r="E78" s="80"/>
      <c r="F78" s="80"/>
      <c r="G78" s="80"/>
      <c r="H78" s="80"/>
      <c r="I78" s="80"/>
      <c r="J78" s="80"/>
      <c r="K78" s="80"/>
      <c r="L78" s="80"/>
      <c r="M78" s="80"/>
      <c r="N78" s="80"/>
      <c r="O78" s="80"/>
      <c r="P78" s="80"/>
      <c r="Q78" s="80"/>
      <c r="R78" s="80"/>
      <c r="S78" s="80"/>
      <c r="T78" s="80"/>
      <c r="U78" s="80"/>
      <c r="V78" s="80"/>
      <c r="W78" s="80"/>
    </row>
    <row r="79" spans="1:23" ht="17.25">
      <c r="A79" s="5"/>
      <c r="B79" s="47" t="s">
        <v>50</v>
      </c>
      <c r="C79" s="80"/>
      <c r="D79" s="80"/>
      <c r="E79" s="80"/>
      <c r="F79" s="80"/>
      <c r="G79" s="80"/>
      <c r="H79" s="80"/>
      <c r="I79" s="80"/>
      <c r="J79" s="80"/>
      <c r="K79" s="80"/>
      <c r="L79" s="80"/>
      <c r="M79" s="80"/>
      <c r="N79" s="80"/>
      <c r="O79" s="80"/>
      <c r="P79" s="80"/>
      <c r="Q79" s="80"/>
      <c r="R79" s="80"/>
      <c r="S79" s="80"/>
      <c r="T79" s="80"/>
      <c r="U79" s="80"/>
      <c r="V79" s="80"/>
      <c r="W79" s="80"/>
    </row>
    <row r="80" spans="1:23" ht="17.25">
      <c r="A80" s="80"/>
      <c r="B80" s="67" t="s">
        <v>48</v>
      </c>
      <c r="C80" s="80"/>
      <c r="D80" s="80"/>
      <c r="E80" s="80"/>
      <c r="F80" s="80"/>
      <c r="G80" s="80"/>
      <c r="H80" s="80"/>
      <c r="I80" s="80"/>
      <c r="J80" s="80"/>
      <c r="K80" s="80"/>
      <c r="L80" s="80"/>
      <c r="M80" s="80"/>
      <c r="N80" s="80"/>
      <c r="O80" s="80"/>
      <c r="P80" s="80"/>
      <c r="Q80" s="80"/>
      <c r="R80" s="80"/>
      <c r="S80" s="80"/>
      <c r="T80" s="80"/>
      <c r="U80" s="80"/>
      <c r="V80" s="80"/>
      <c r="W80" s="80"/>
    </row>
    <row r="81" spans="1:23" ht="17.25">
      <c r="A81" s="80"/>
      <c r="B81" s="67" t="s">
        <v>85</v>
      </c>
      <c r="C81" s="80"/>
      <c r="D81" s="80"/>
      <c r="E81" s="80"/>
      <c r="F81" s="80"/>
      <c r="G81" s="80"/>
      <c r="H81" s="80"/>
      <c r="I81" s="80"/>
      <c r="J81" s="80"/>
      <c r="K81" s="80"/>
      <c r="L81" s="80"/>
      <c r="M81" s="80"/>
      <c r="N81" s="80"/>
      <c r="O81" s="80"/>
      <c r="P81" s="80"/>
      <c r="Q81" s="80"/>
      <c r="R81" s="80"/>
      <c r="S81" s="80"/>
      <c r="T81" s="80"/>
      <c r="U81" s="80"/>
      <c r="V81" s="80"/>
      <c r="W81" s="80"/>
    </row>
    <row r="82" spans="1:23" ht="17.25">
      <c r="A82" s="80"/>
      <c r="B82" s="67" t="s">
        <v>35</v>
      </c>
      <c r="C82" s="80"/>
      <c r="D82" s="80"/>
      <c r="E82" s="80"/>
      <c r="F82" s="80"/>
      <c r="G82" s="80"/>
      <c r="H82" s="80"/>
      <c r="I82" s="80"/>
      <c r="J82" s="80"/>
      <c r="K82" s="80"/>
      <c r="L82" s="80"/>
      <c r="M82" s="80"/>
      <c r="N82" s="80"/>
      <c r="O82" s="80"/>
      <c r="P82" s="80"/>
      <c r="Q82" s="80"/>
      <c r="R82" s="80"/>
      <c r="S82" s="80"/>
      <c r="T82" s="80"/>
      <c r="U82" s="80"/>
      <c r="V82" s="80"/>
      <c r="W82" s="80"/>
    </row>
    <row r="83" spans="1:23" ht="15">
      <c r="A83" s="80"/>
      <c r="B83" s="80"/>
      <c r="C83" s="80"/>
      <c r="D83" s="80"/>
      <c r="E83" s="80"/>
      <c r="F83" s="80"/>
      <c r="G83" s="80"/>
      <c r="H83" s="80"/>
      <c r="I83" s="80"/>
      <c r="J83" s="80"/>
      <c r="K83" s="80"/>
      <c r="L83" s="80"/>
      <c r="M83" s="80"/>
      <c r="N83" s="80"/>
      <c r="O83" s="80"/>
      <c r="P83" s="80"/>
      <c r="Q83" s="80"/>
      <c r="R83" s="80"/>
      <c r="S83" s="80"/>
      <c r="T83" s="80"/>
      <c r="U83" s="80"/>
      <c r="V83" s="80"/>
      <c r="W83" s="80"/>
    </row>
    <row r="84" spans="1:23" ht="15">
      <c r="A84" s="80"/>
      <c r="B84" s="80"/>
      <c r="C84" s="80"/>
      <c r="D84" s="80"/>
      <c r="E84" s="80"/>
      <c r="F84" s="80"/>
      <c r="G84" s="80"/>
      <c r="H84" s="80"/>
      <c r="I84" s="80"/>
      <c r="J84" s="80"/>
      <c r="K84" s="80"/>
      <c r="L84" s="80"/>
      <c r="M84" s="80"/>
      <c r="N84" s="80"/>
      <c r="O84" s="80"/>
      <c r="P84" s="80"/>
      <c r="Q84" s="80"/>
      <c r="R84" s="80"/>
      <c r="S84" s="80"/>
      <c r="T84" s="80"/>
      <c r="U84" s="80"/>
      <c r="V84" s="80"/>
      <c r="W84" s="80"/>
    </row>
  </sheetData>
  <mergeCells count="1">
    <mergeCell ref="Q1:S6"/>
  </mergeCells>
  <printOptions/>
  <pageMargins left="0.7" right="0.7" top="0.75" bottom="0.75" header="0.3" footer="0.3"/>
  <pageSetup orientation="portrait" paperSize="9"/>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Category xmlns="9bf8e28b-92b8-4beb-a82c-0707e345e2a5"/>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79D835D3EF9F74E94ADF3F9C4F62377" ma:contentTypeVersion="1" ma:contentTypeDescription="Create a new document." ma:contentTypeScope="" ma:versionID="fcd6153d1a652550460aed76786820ef">
  <xsd:schema xmlns:xsd="http://www.w3.org/2001/XMLSchema" xmlns:xs="http://www.w3.org/2001/XMLSchema" xmlns:p="http://schemas.microsoft.com/office/2006/metadata/properties" xmlns:ns2="9bf8e28b-92b8-4beb-a82c-0707e345e2a5" targetNamespace="http://schemas.microsoft.com/office/2006/metadata/properties" ma:root="true" ma:fieldsID="c1a31aa93d81a3bf76d7ff8ec561dcc0" ns2:_="">
    <xsd:import namespace="9bf8e28b-92b8-4beb-a82c-0707e345e2a5"/>
    <xsd:element name="properties">
      <xsd:complexType>
        <xsd:sequence>
          <xsd:element name="documentManagement">
            <xsd:complexType>
              <xsd:all>
                <xsd:element ref="ns2: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f8e28b-92b8-4beb-a82c-0707e345e2a5" elementFormDefault="qualified">
    <xsd:import namespace="http://schemas.microsoft.com/office/2006/documentManagement/types"/>
    <xsd:import namespace="http://schemas.microsoft.com/office/infopath/2007/PartnerControls"/>
    <xsd:element name="Category" ma:index="8" nillable="true" ma:displayName="Category" ma:internalName="Category">
      <xsd:complexType>
        <xsd:complexContent>
          <xsd:extension base="dms:MultiChoice">
            <xsd:sequence>
              <xsd:element name="Value" maxOccurs="unbounded" minOccurs="0" nillable="true">
                <xsd:simpleType>
                  <xsd:restriction base="dms:Choice">
                    <xsd:enumeration value="Training - Research"/>
                    <xsd:enumeration value="Writing Resources - Style Guide"/>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3462C-5F4B-4A2E-958A-97BB80022332}">
  <ds:schemaRefs>
    <ds:schemaRef ds:uri="http://www.w3.org/XML/1998/namespace"/>
    <ds:schemaRef ds:uri="9bf8e28b-92b8-4beb-a82c-0707e345e2a5"/>
    <ds:schemaRef ds:uri="http://purl.org/dc/elements/1.1/"/>
    <ds:schemaRef ds:uri="http://schemas.openxmlformats.org/package/2006/metadata/core-properties"/>
    <ds:schemaRef ds:uri="http://purl.org/dc/terms/"/>
    <ds:schemaRef ds:uri="http://schemas.microsoft.com/office/2006/documentManagement/types"/>
    <ds:schemaRef ds:uri="http://purl.org/dc/dcmitype/"/>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F81B3477-1979-409E-ADD4-235CA6BA3CD1}">
  <ds:schemaRefs>
    <ds:schemaRef ds:uri="http://schemas.microsoft.com/sharepoint/v3/contenttype/forms"/>
  </ds:schemaRefs>
</ds:datastoreItem>
</file>

<file path=customXml/itemProps3.xml><?xml version="1.0" encoding="utf-8"?>
<ds:datastoreItem xmlns:ds="http://schemas.openxmlformats.org/officeDocument/2006/customXml" ds:itemID="{BBDDE7D3-8B87-47E6-BEF1-B0076D0465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f8e28b-92b8-4beb-a82c-0707e345e2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Cotto, Jessica (NIH/NIDA) [E]</dc:creator>
  <cp:keywords/>
  <dc:description/>
  <cp:lastModifiedBy>Cotto, Jessica (NIH/NIDA) [E]</cp:lastModifiedBy>
  <cp:lastPrinted>2014-10-08T14:45:08Z</cp:lastPrinted>
  <dcterms:created xsi:type="dcterms:W3CDTF">2014-07-24T15:19:03Z</dcterms:created>
  <dcterms:modified xsi:type="dcterms:W3CDTF">2019-02-08T14:25:56Z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0x010100279D835D3EF9F74E94ADF3F9C4F62377</vt:lpwstr>
  </property>
</Properties>
</file>